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licitação\Restaurante SENAC\"/>
    </mc:Choice>
  </mc:AlternateContent>
  <bookViews>
    <workbookView xWindow="0" yWindow="0" windowWidth="28800" windowHeight="11835"/>
  </bookViews>
  <sheets>
    <sheet name="FORMAÇÃO DE PREÇOS" sheetId="5" r:id="rId1"/>
    <sheet name="BDI COMPOSIÇÃO ANALITICA" sheetId="7" r:id="rId2"/>
    <sheet name="EVENTOGRAMA" sheetId="6" r:id="rId3"/>
  </sheets>
  <definedNames>
    <definedName name="_xlnm._FilterDatabase" localSheetId="0" hidden="1">'FORMAÇÃO DE PREÇOS'!$A$2:$K$510</definedName>
    <definedName name="_xlnm.Print_Area" localSheetId="0">'FORMAÇÃO DE PREÇOS'!$A$1:$K$510</definedName>
    <definedName name="_xlnm.Print_Titles" localSheetId="0">'FORMAÇÃO DE PREÇOS'!$1:$2</definedName>
  </definedNames>
  <calcPr calcId="152511" fullPrecision="0"/>
</workbook>
</file>

<file path=xl/calcChain.xml><?xml version="1.0" encoding="utf-8"?>
<calcChain xmlns="http://schemas.openxmlformats.org/spreadsheetml/2006/main">
  <c r="B22" i="7" l="1"/>
  <c r="E15" i="7" s="1"/>
  <c r="E16" i="7" l="1"/>
  <c r="E70" i="6" l="1"/>
  <c r="F141" i="5"/>
  <c r="F503" i="5"/>
  <c r="Y65" i="6" l="1"/>
  <c r="Y24" i="6"/>
  <c r="J500" i="5"/>
  <c r="J499" i="5" s="1"/>
  <c r="I500" i="5"/>
  <c r="H500" i="5"/>
  <c r="J498" i="5"/>
  <c r="I498" i="5"/>
  <c r="H498" i="5"/>
  <c r="J497" i="5"/>
  <c r="I497" i="5"/>
  <c r="H497" i="5"/>
  <c r="J495" i="5"/>
  <c r="K495" i="5" s="1"/>
  <c r="I495" i="5"/>
  <c r="H495" i="5"/>
  <c r="J494" i="5"/>
  <c r="J493" i="5" s="1"/>
  <c r="I494" i="5"/>
  <c r="H494" i="5"/>
  <c r="I493" i="5"/>
  <c r="J492" i="5"/>
  <c r="I492" i="5"/>
  <c r="H492" i="5"/>
  <c r="J491" i="5"/>
  <c r="I491" i="5"/>
  <c r="H491" i="5"/>
  <c r="J490" i="5"/>
  <c r="I490" i="5"/>
  <c r="I489" i="5" s="1"/>
  <c r="H490" i="5"/>
  <c r="J488" i="5"/>
  <c r="J487" i="5" s="1"/>
  <c r="I488" i="5"/>
  <c r="H488" i="5"/>
  <c r="J486" i="5"/>
  <c r="I486" i="5"/>
  <c r="H486" i="5"/>
  <c r="J485" i="5"/>
  <c r="I485" i="5"/>
  <c r="I484" i="5" s="1"/>
  <c r="H485" i="5"/>
  <c r="J483" i="5"/>
  <c r="I483" i="5"/>
  <c r="K483" i="5" s="1"/>
  <c r="H483" i="5"/>
  <c r="J482" i="5"/>
  <c r="I482" i="5"/>
  <c r="K482" i="5" s="1"/>
  <c r="H482" i="5"/>
  <c r="J481" i="5"/>
  <c r="I481" i="5"/>
  <c r="K481" i="5" s="1"/>
  <c r="H481" i="5"/>
  <c r="J480" i="5"/>
  <c r="I480" i="5"/>
  <c r="H480" i="5"/>
  <c r="J479" i="5"/>
  <c r="I479" i="5"/>
  <c r="K479" i="5" s="1"/>
  <c r="H479" i="5"/>
  <c r="J477" i="5"/>
  <c r="I477" i="5"/>
  <c r="H477" i="5"/>
  <c r="J476" i="5"/>
  <c r="I476" i="5"/>
  <c r="H476" i="5"/>
  <c r="J475" i="5"/>
  <c r="I475" i="5"/>
  <c r="H475" i="5"/>
  <c r="J474" i="5"/>
  <c r="K474" i="5" s="1"/>
  <c r="I474" i="5"/>
  <c r="H474" i="5"/>
  <c r="J473" i="5"/>
  <c r="I473" i="5"/>
  <c r="H473" i="5"/>
  <c r="J472" i="5"/>
  <c r="I472" i="5"/>
  <c r="H472" i="5"/>
  <c r="J471" i="5"/>
  <c r="I471" i="5"/>
  <c r="H471" i="5"/>
  <c r="J470" i="5"/>
  <c r="J467" i="5" s="1"/>
  <c r="I470" i="5"/>
  <c r="H470" i="5"/>
  <c r="J469" i="5"/>
  <c r="I469" i="5"/>
  <c r="K469" i="5" s="1"/>
  <c r="H469" i="5"/>
  <c r="J468" i="5"/>
  <c r="I468" i="5"/>
  <c r="H468" i="5"/>
  <c r="J466" i="5"/>
  <c r="J465" i="5" s="1"/>
  <c r="I466" i="5"/>
  <c r="H466" i="5"/>
  <c r="J464" i="5"/>
  <c r="K464" i="5" s="1"/>
  <c r="K463" i="5" s="1"/>
  <c r="D56" i="6" s="1"/>
  <c r="I464" i="5"/>
  <c r="H464" i="5"/>
  <c r="I463" i="5"/>
  <c r="J462" i="5"/>
  <c r="K462" i="5" s="1"/>
  <c r="I462" i="5"/>
  <c r="H462" i="5"/>
  <c r="J461" i="5"/>
  <c r="I461" i="5"/>
  <c r="H461" i="5"/>
  <c r="J460" i="5"/>
  <c r="I460" i="5"/>
  <c r="I459" i="5" s="1"/>
  <c r="H460" i="5"/>
  <c r="J458" i="5"/>
  <c r="J457" i="5" s="1"/>
  <c r="I458" i="5"/>
  <c r="I457" i="5" s="1"/>
  <c r="H458" i="5"/>
  <c r="J456" i="5"/>
  <c r="I456" i="5"/>
  <c r="H456" i="5"/>
  <c r="J455" i="5"/>
  <c r="I455" i="5"/>
  <c r="H455" i="5"/>
  <c r="J454" i="5"/>
  <c r="I454" i="5"/>
  <c r="H454" i="5"/>
  <c r="J453" i="5"/>
  <c r="I453" i="5"/>
  <c r="K453" i="5" s="1"/>
  <c r="H453" i="5"/>
  <c r="J452" i="5"/>
  <c r="I452" i="5"/>
  <c r="H452" i="5"/>
  <c r="J451" i="5"/>
  <c r="I451" i="5"/>
  <c r="H451" i="5"/>
  <c r="J450" i="5"/>
  <c r="I450" i="5"/>
  <c r="H450" i="5"/>
  <c r="J449" i="5"/>
  <c r="I449" i="5"/>
  <c r="K449" i="5" s="1"/>
  <c r="H449" i="5"/>
  <c r="J448" i="5"/>
  <c r="I448" i="5"/>
  <c r="H448" i="5"/>
  <c r="J447" i="5"/>
  <c r="I447" i="5"/>
  <c r="H447" i="5"/>
  <c r="J446" i="5"/>
  <c r="I446" i="5"/>
  <c r="H446" i="5"/>
  <c r="J444" i="5"/>
  <c r="I444" i="5"/>
  <c r="H444" i="5"/>
  <c r="J443" i="5"/>
  <c r="I443" i="5"/>
  <c r="K443" i="5" s="1"/>
  <c r="H443" i="5"/>
  <c r="J442" i="5"/>
  <c r="I442" i="5"/>
  <c r="H442" i="5"/>
  <c r="J441" i="5"/>
  <c r="I441" i="5"/>
  <c r="H441" i="5"/>
  <c r="J440" i="5"/>
  <c r="I440" i="5"/>
  <c r="H440" i="5"/>
  <c r="J439" i="5"/>
  <c r="I439" i="5"/>
  <c r="K439" i="5" s="1"/>
  <c r="H439" i="5"/>
  <c r="J438" i="5"/>
  <c r="I438" i="5"/>
  <c r="H438" i="5"/>
  <c r="J437" i="5"/>
  <c r="I437" i="5"/>
  <c r="H437" i="5"/>
  <c r="J436" i="5"/>
  <c r="I436" i="5"/>
  <c r="H436" i="5"/>
  <c r="J435" i="5"/>
  <c r="I435" i="5"/>
  <c r="H435" i="5"/>
  <c r="J434" i="5"/>
  <c r="I434" i="5"/>
  <c r="H434" i="5"/>
  <c r="J432" i="5"/>
  <c r="I432" i="5"/>
  <c r="H432" i="5"/>
  <c r="J431" i="5"/>
  <c r="I431" i="5"/>
  <c r="H431" i="5"/>
  <c r="J430" i="5"/>
  <c r="I430" i="5"/>
  <c r="K430" i="5" s="1"/>
  <c r="H430" i="5"/>
  <c r="J429" i="5"/>
  <c r="I429" i="5"/>
  <c r="H429" i="5"/>
  <c r="J428" i="5"/>
  <c r="I428" i="5"/>
  <c r="H428" i="5"/>
  <c r="J427" i="5"/>
  <c r="I427" i="5"/>
  <c r="H427" i="5"/>
  <c r="J426" i="5"/>
  <c r="I426" i="5"/>
  <c r="K426" i="5" s="1"/>
  <c r="H426" i="5"/>
  <c r="J425" i="5"/>
  <c r="I425" i="5"/>
  <c r="H425" i="5"/>
  <c r="J424" i="5"/>
  <c r="J423" i="5" s="1"/>
  <c r="I424" i="5"/>
  <c r="I423" i="5" s="1"/>
  <c r="H424" i="5"/>
  <c r="J422" i="5"/>
  <c r="K422" i="5" s="1"/>
  <c r="K421" i="5" s="1"/>
  <c r="D50" i="6" s="1"/>
  <c r="I422" i="5"/>
  <c r="H422" i="5"/>
  <c r="I421" i="5"/>
  <c r="J420" i="5"/>
  <c r="I420" i="5"/>
  <c r="K420" i="5" s="1"/>
  <c r="H420" i="5"/>
  <c r="J419" i="5"/>
  <c r="I419" i="5"/>
  <c r="H419" i="5"/>
  <c r="J418" i="5"/>
  <c r="I418" i="5"/>
  <c r="H418" i="5"/>
  <c r="J417" i="5"/>
  <c r="I417" i="5"/>
  <c r="H417" i="5"/>
  <c r="J415" i="5"/>
  <c r="I415" i="5"/>
  <c r="H415" i="5"/>
  <c r="J414" i="5"/>
  <c r="I414" i="5"/>
  <c r="H414" i="5"/>
  <c r="J413" i="5"/>
  <c r="I413" i="5"/>
  <c r="H413" i="5"/>
  <c r="J412" i="5"/>
  <c r="I412" i="5"/>
  <c r="H412" i="5"/>
  <c r="J411" i="5"/>
  <c r="I411" i="5"/>
  <c r="H411" i="5"/>
  <c r="K409" i="5"/>
  <c r="J409" i="5"/>
  <c r="I409" i="5"/>
  <c r="H409" i="5"/>
  <c r="K408" i="5"/>
  <c r="J408" i="5"/>
  <c r="I408" i="5"/>
  <c r="H408" i="5"/>
  <c r="K407" i="5"/>
  <c r="J407" i="5"/>
  <c r="I407" i="5"/>
  <c r="H407" i="5"/>
  <c r="K406" i="5"/>
  <c r="J406" i="5"/>
  <c r="I406" i="5"/>
  <c r="H406" i="5"/>
  <c r="K405" i="5"/>
  <c r="J405" i="5"/>
  <c r="I405" i="5"/>
  <c r="H405" i="5"/>
  <c r="K404" i="5"/>
  <c r="J404" i="5"/>
  <c r="I404" i="5"/>
  <c r="H404" i="5"/>
  <c r="K403" i="5"/>
  <c r="J403" i="5"/>
  <c r="I403" i="5"/>
  <c r="H403" i="5"/>
  <c r="K402" i="5"/>
  <c r="D47" i="6" s="1"/>
  <c r="J402" i="5"/>
  <c r="I402" i="5"/>
  <c r="J401" i="5"/>
  <c r="K401" i="5" s="1"/>
  <c r="I401" i="5"/>
  <c r="H401" i="5"/>
  <c r="J400" i="5"/>
  <c r="J398" i="5" s="1"/>
  <c r="I400" i="5"/>
  <c r="H400" i="5"/>
  <c r="J399" i="5"/>
  <c r="K399" i="5" s="1"/>
  <c r="I399" i="5"/>
  <c r="H399" i="5"/>
  <c r="I398" i="5"/>
  <c r="J397" i="5"/>
  <c r="I397" i="5"/>
  <c r="K397" i="5" s="1"/>
  <c r="H397" i="5"/>
  <c r="J396" i="5"/>
  <c r="J395" i="5" s="1"/>
  <c r="I396" i="5"/>
  <c r="H396" i="5"/>
  <c r="I395" i="5"/>
  <c r="J394" i="5"/>
  <c r="I394" i="5"/>
  <c r="H394" i="5"/>
  <c r="J393" i="5"/>
  <c r="J389" i="5" s="1"/>
  <c r="I393" i="5"/>
  <c r="H393" i="5"/>
  <c r="J392" i="5"/>
  <c r="I392" i="5"/>
  <c r="H392" i="5"/>
  <c r="J391" i="5"/>
  <c r="I391" i="5"/>
  <c r="K391" i="5" s="1"/>
  <c r="H391" i="5"/>
  <c r="J390" i="5"/>
  <c r="I390" i="5"/>
  <c r="K390" i="5" s="1"/>
  <c r="H390" i="5"/>
  <c r="J388" i="5"/>
  <c r="I388" i="5"/>
  <c r="H388" i="5"/>
  <c r="J387" i="5"/>
  <c r="J386" i="5" s="1"/>
  <c r="I387" i="5"/>
  <c r="H387" i="5"/>
  <c r="J385" i="5"/>
  <c r="J384" i="5" s="1"/>
  <c r="I385" i="5"/>
  <c r="K385" i="5" s="1"/>
  <c r="K384" i="5" s="1"/>
  <c r="D42" i="6" s="1"/>
  <c r="H385" i="5"/>
  <c r="J383" i="5"/>
  <c r="J382" i="5" s="1"/>
  <c r="I383" i="5"/>
  <c r="I382" i="5" s="1"/>
  <c r="H383" i="5"/>
  <c r="J381" i="5"/>
  <c r="I381" i="5"/>
  <c r="K381" i="5" s="1"/>
  <c r="H381" i="5"/>
  <c r="J380" i="5"/>
  <c r="I380" i="5"/>
  <c r="K380" i="5" s="1"/>
  <c r="H380" i="5"/>
  <c r="J379" i="5"/>
  <c r="I379" i="5"/>
  <c r="K379" i="5" s="1"/>
  <c r="H379" i="5"/>
  <c r="J378" i="5"/>
  <c r="I378" i="5"/>
  <c r="H378" i="5"/>
  <c r="J377" i="5"/>
  <c r="I377" i="5"/>
  <c r="K377" i="5" s="1"/>
  <c r="H377" i="5"/>
  <c r="J376" i="5"/>
  <c r="I376" i="5"/>
  <c r="K376" i="5" s="1"/>
  <c r="H376" i="5"/>
  <c r="J375" i="5"/>
  <c r="I375" i="5"/>
  <c r="K375" i="5" s="1"/>
  <c r="H375" i="5"/>
  <c r="J374" i="5"/>
  <c r="J373" i="5" s="1"/>
  <c r="I374" i="5"/>
  <c r="H374" i="5"/>
  <c r="I373" i="5"/>
  <c r="J372" i="5"/>
  <c r="I372" i="5"/>
  <c r="H372" i="5"/>
  <c r="J371" i="5"/>
  <c r="J367" i="5" s="1"/>
  <c r="I371" i="5"/>
  <c r="H371" i="5"/>
  <c r="J370" i="5"/>
  <c r="I370" i="5"/>
  <c r="K370" i="5" s="1"/>
  <c r="H370" i="5"/>
  <c r="J369" i="5"/>
  <c r="I369" i="5"/>
  <c r="H369" i="5"/>
  <c r="J368" i="5"/>
  <c r="I368" i="5"/>
  <c r="H368" i="5"/>
  <c r="I367" i="5"/>
  <c r="J366" i="5"/>
  <c r="I366" i="5"/>
  <c r="H366" i="5"/>
  <c r="J365" i="5"/>
  <c r="I365" i="5"/>
  <c r="H365" i="5"/>
  <c r="J364" i="5"/>
  <c r="I364" i="5"/>
  <c r="K364" i="5" s="1"/>
  <c r="H364" i="5"/>
  <c r="J363" i="5"/>
  <c r="I363" i="5"/>
  <c r="H363" i="5"/>
  <c r="J362" i="5"/>
  <c r="I362" i="5"/>
  <c r="H362" i="5"/>
  <c r="J361" i="5"/>
  <c r="I361" i="5"/>
  <c r="H361" i="5"/>
  <c r="J360" i="5"/>
  <c r="I360" i="5"/>
  <c r="K360" i="5" s="1"/>
  <c r="H360" i="5"/>
  <c r="J359" i="5"/>
  <c r="I359" i="5"/>
  <c r="H359" i="5"/>
  <c r="J358" i="5"/>
  <c r="I358" i="5"/>
  <c r="H358" i="5"/>
  <c r="J357" i="5"/>
  <c r="J354" i="5" s="1"/>
  <c r="I357" i="5"/>
  <c r="H357" i="5"/>
  <c r="J356" i="5"/>
  <c r="I356" i="5"/>
  <c r="K356" i="5" s="1"/>
  <c r="H356" i="5"/>
  <c r="J355" i="5"/>
  <c r="I355" i="5"/>
  <c r="H355" i="5"/>
  <c r="J353" i="5"/>
  <c r="I353" i="5"/>
  <c r="K353" i="5" s="1"/>
  <c r="H353" i="5"/>
  <c r="J352" i="5"/>
  <c r="I352" i="5"/>
  <c r="H352" i="5"/>
  <c r="J351" i="5"/>
  <c r="I351" i="5"/>
  <c r="K351" i="5" s="1"/>
  <c r="H351" i="5"/>
  <c r="J350" i="5"/>
  <c r="I350" i="5"/>
  <c r="K350" i="5" s="1"/>
  <c r="H350" i="5"/>
  <c r="J349" i="5"/>
  <c r="I349" i="5"/>
  <c r="K349" i="5" s="1"/>
  <c r="H349" i="5"/>
  <c r="J348" i="5"/>
  <c r="I348" i="5"/>
  <c r="H348" i="5"/>
  <c r="J347" i="5"/>
  <c r="I347" i="5"/>
  <c r="K347" i="5" s="1"/>
  <c r="H347" i="5"/>
  <c r="J346" i="5"/>
  <c r="I346" i="5"/>
  <c r="K346" i="5" s="1"/>
  <c r="H346" i="5"/>
  <c r="J345" i="5"/>
  <c r="I345" i="5"/>
  <c r="K345" i="5" s="1"/>
  <c r="H345" i="5"/>
  <c r="J344" i="5"/>
  <c r="J343" i="5"/>
  <c r="I343" i="5"/>
  <c r="K343" i="5" s="1"/>
  <c r="H343" i="5"/>
  <c r="J342" i="5"/>
  <c r="I342" i="5"/>
  <c r="K342" i="5" s="1"/>
  <c r="K341" i="5" s="1"/>
  <c r="D36" i="6" s="1"/>
  <c r="H342" i="5"/>
  <c r="J341" i="5"/>
  <c r="I341" i="5"/>
  <c r="J340" i="5"/>
  <c r="I340" i="5"/>
  <c r="H340" i="5"/>
  <c r="J339" i="5"/>
  <c r="I339" i="5"/>
  <c r="K339" i="5" s="1"/>
  <c r="H339" i="5"/>
  <c r="J338" i="5"/>
  <c r="I338" i="5"/>
  <c r="H338" i="5"/>
  <c r="J337" i="5"/>
  <c r="I337" i="5"/>
  <c r="H337" i="5"/>
  <c r="I336" i="5"/>
  <c r="J335" i="5"/>
  <c r="I335" i="5"/>
  <c r="H335" i="5"/>
  <c r="J334" i="5"/>
  <c r="I334" i="5"/>
  <c r="H334" i="5"/>
  <c r="J333" i="5"/>
  <c r="I333" i="5"/>
  <c r="K333" i="5" s="1"/>
  <c r="H333" i="5"/>
  <c r="J332" i="5"/>
  <c r="I332" i="5"/>
  <c r="H332" i="5"/>
  <c r="J331" i="5"/>
  <c r="I331" i="5"/>
  <c r="H331" i="5"/>
  <c r="J330" i="5"/>
  <c r="J329" i="5" s="1"/>
  <c r="I330" i="5"/>
  <c r="H330" i="5"/>
  <c r="J328" i="5"/>
  <c r="K328" i="5" s="1"/>
  <c r="I328" i="5"/>
  <c r="H328" i="5"/>
  <c r="J327" i="5"/>
  <c r="K327" i="5" s="1"/>
  <c r="I327" i="5"/>
  <c r="H327" i="5"/>
  <c r="J326" i="5"/>
  <c r="K326" i="5" s="1"/>
  <c r="I326" i="5"/>
  <c r="H326" i="5"/>
  <c r="J325" i="5"/>
  <c r="K325" i="5" s="1"/>
  <c r="I325" i="5"/>
  <c r="H325" i="5"/>
  <c r="J324" i="5"/>
  <c r="K324" i="5" s="1"/>
  <c r="I324" i="5"/>
  <c r="H324" i="5"/>
  <c r="J323" i="5"/>
  <c r="K323" i="5" s="1"/>
  <c r="I323" i="5"/>
  <c r="H323" i="5"/>
  <c r="J322" i="5"/>
  <c r="K322" i="5" s="1"/>
  <c r="I322" i="5"/>
  <c r="H322" i="5"/>
  <c r="J321" i="5"/>
  <c r="K321" i="5" s="1"/>
  <c r="I321" i="5"/>
  <c r="H321" i="5"/>
  <c r="J320" i="5"/>
  <c r="K320" i="5" s="1"/>
  <c r="I320" i="5"/>
  <c r="H320" i="5"/>
  <c r="J319" i="5"/>
  <c r="K319" i="5" s="1"/>
  <c r="I319" i="5"/>
  <c r="H319" i="5"/>
  <c r="J318" i="5"/>
  <c r="K318" i="5" s="1"/>
  <c r="I318" i="5"/>
  <c r="H318" i="5"/>
  <c r="J317" i="5"/>
  <c r="K317" i="5" s="1"/>
  <c r="I317" i="5"/>
  <c r="H317" i="5"/>
  <c r="J316" i="5"/>
  <c r="K316" i="5" s="1"/>
  <c r="I316" i="5"/>
  <c r="H316" i="5"/>
  <c r="J315" i="5"/>
  <c r="K315" i="5" s="1"/>
  <c r="I315" i="5"/>
  <c r="H315" i="5"/>
  <c r="J314" i="5"/>
  <c r="K314" i="5" s="1"/>
  <c r="I314" i="5"/>
  <c r="H314" i="5"/>
  <c r="J313" i="5"/>
  <c r="K313" i="5" s="1"/>
  <c r="I313" i="5"/>
  <c r="H313" i="5"/>
  <c r="J312" i="5"/>
  <c r="K312" i="5" s="1"/>
  <c r="I312" i="5"/>
  <c r="H312" i="5"/>
  <c r="J311" i="5"/>
  <c r="K311" i="5" s="1"/>
  <c r="I311" i="5"/>
  <c r="H311" i="5"/>
  <c r="J310" i="5"/>
  <c r="K310" i="5" s="1"/>
  <c r="I310" i="5"/>
  <c r="H310" i="5"/>
  <c r="J309" i="5"/>
  <c r="K309" i="5" s="1"/>
  <c r="I309" i="5"/>
  <c r="H309" i="5"/>
  <c r="J308" i="5"/>
  <c r="K308" i="5" s="1"/>
  <c r="I308" i="5"/>
  <c r="H308" i="5"/>
  <c r="J307" i="5"/>
  <c r="K307" i="5" s="1"/>
  <c r="I307" i="5"/>
  <c r="H307" i="5"/>
  <c r="J306" i="5"/>
  <c r="K306" i="5" s="1"/>
  <c r="I306" i="5"/>
  <c r="H306" i="5"/>
  <c r="J305" i="5"/>
  <c r="K305" i="5" s="1"/>
  <c r="I305" i="5"/>
  <c r="H305" i="5"/>
  <c r="J304" i="5"/>
  <c r="K304" i="5" s="1"/>
  <c r="I304" i="5"/>
  <c r="H304" i="5"/>
  <c r="J303" i="5"/>
  <c r="K303" i="5" s="1"/>
  <c r="I303" i="5"/>
  <c r="H303" i="5"/>
  <c r="J302" i="5"/>
  <c r="K302" i="5" s="1"/>
  <c r="I302" i="5"/>
  <c r="H302" i="5"/>
  <c r="J301" i="5"/>
  <c r="K301" i="5" s="1"/>
  <c r="I301" i="5"/>
  <c r="H301" i="5"/>
  <c r="J300" i="5"/>
  <c r="K300" i="5" s="1"/>
  <c r="I300" i="5"/>
  <c r="H300" i="5"/>
  <c r="J299" i="5"/>
  <c r="K299" i="5" s="1"/>
  <c r="I299" i="5"/>
  <c r="H299" i="5"/>
  <c r="J298" i="5"/>
  <c r="K298" i="5" s="1"/>
  <c r="I298" i="5"/>
  <c r="H298" i="5"/>
  <c r="J297" i="5"/>
  <c r="K297" i="5" s="1"/>
  <c r="I297" i="5"/>
  <c r="H297" i="5"/>
  <c r="J296" i="5"/>
  <c r="K296" i="5" s="1"/>
  <c r="I296" i="5"/>
  <c r="H296" i="5"/>
  <c r="J295" i="5"/>
  <c r="K295" i="5" s="1"/>
  <c r="I295" i="5"/>
  <c r="H295" i="5"/>
  <c r="J294" i="5"/>
  <c r="K294" i="5" s="1"/>
  <c r="I294" i="5"/>
  <c r="H294" i="5"/>
  <c r="J293" i="5"/>
  <c r="K293" i="5" s="1"/>
  <c r="I293" i="5"/>
  <c r="H293" i="5"/>
  <c r="J292" i="5"/>
  <c r="K292" i="5" s="1"/>
  <c r="I292" i="5"/>
  <c r="H292" i="5"/>
  <c r="J291" i="5"/>
  <c r="K291" i="5" s="1"/>
  <c r="I291" i="5"/>
  <c r="H291" i="5"/>
  <c r="J290" i="5"/>
  <c r="K290" i="5" s="1"/>
  <c r="I290" i="5"/>
  <c r="H290" i="5"/>
  <c r="J289" i="5"/>
  <c r="K289" i="5" s="1"/>
  <c r="I289" i="5"/>
  <c r="H289" i="5"/>
  <c r="J288" i="5"/>
  <c r="K288" i="5" s="1"/>
  <c r="I288" i="5"/>
  <c r="H288" i="5"/>
  <c r="J287" i="5"/>
  <c r="K287" i="5" s="1"/>
  <c r="I287" i="5"/>
  <c r="H287" i="5"/>
  <c r="J286" i="5"/>
  <c r="K286" i="5" s="1"/>
  <c r="I286" i="5"/>
  <c r="H286" i="5"/>
  <c r="J285" i="5"/>
  <c r="K285" i="5" s="1"/>
  <c r="I285" i="5"/>
  <c r="H285" i="5"/>
  <c r="J284" i="5"/>
  <c r="K284" i="5" s="1"/>
  <c r="I284" i="5"/>
  <c r="H284" i="5"/>
  <c r="J283" i="5"/>
  <c r="K283" i="5" s="1"/>
  <c r="I283" i="5"/>
  <c r="H283" i="5"/>
  <c r="J282" i="5"/>
  <c r="K282" i="5" s="1"/>
  <c r="I282" i="5"/>
  <c r="H282" i="5"/>
  <c r="J281" i="5"/>
  <c r="K281" i="5" s="1"/>
  <c r="I281" i="5"/>
  <c r="H281" i="5"/>
  <c r="J280" i="5"/>
  <c r="K280" i="5" s="1"/>
  <c r="I280" i="5"/>
  <c r="H280" i="5"/>
  <c r="J279" i="5"/>
  <c r="K279" i="5" s="1"/>
  <c r="I279" i="5"/>
  <c r="H279" i="5"/>
  <c r="J278" i="5"/>
  <c r="K278" i="5" s="1"/>
  <c r="I278" i="5"/>
  <c r="H278" i="5"/>
  <c r="J277" i="5"/>
  <c r="K277" i="5" s="1"/>
  <c r="I277" i="5"/>
  <c r="H277" i="5"/>
  <c r="J276" i="5"/>
  <c r="K276" i="5" s="1"/>
  <c r="I276" i="5"/>
  <c r="H276" i="5"/>
  <c r="J275" i="5"/>
  <c r="K275" i="5" s="1"/>
  <c r="I275" i="5"/>
  <c r="H275" i="5"/>
  <c r="J274" i="5"/>
  <c r="K274" i="5" s="1"/>
  <c r="I274" i="5"/>
  <c r="H274" i="5"/>
  <c r="J273" i="5"/>
  <c r="K273" i="5" s="1"/>
  <c r="I273" i="5"/>
  <c r="H273" i="5"/>
  <c r="J272" i="5"/>
  <c r="K272" i="5" s="1"/>
  <c r="I272" i="5"/>
  <c r="H272" i="5"/>
  <c r="J271" i="5"/>
  <c r="K271" i="5" s="1"/>
  <c r="I271" i="5"/>
  <c r="H271" i="5"/>
  <c r="J270" i="5"/>
  <c r="K270" i="5" s="1"/>
  <c r="I270" i="5"/>
  <c r="H270" i="5"/>
  <c r="J269" i="5"/>
  <c r="K269" i="5" s="1"/>
  <c r="I269" i="5"/>
  <c r="H269" i="5"/>
  <c r="J268" i="5"/>
  <c r="J267" i="5" s="1"/>
  <c r="I268" i="5"/>
  <c r="H268" i="5"/>
  <c r="I267" i="5"/>
  <c r="J266" i="5"/>
  <c r="I266" i="5"/>
  <c r="H266" i="5"/>
  <c r="J265" i="5"/>
  <c r="K265" i="5" s="1"/>
  <c r="I265" i="5"/>
  <c r="H265" i="5"/>
  <c r="J264" i="5"/>
  <c r="K264" i="5" s="1"/>
  <c r="I264" i="5"/>
  <c r="H264" i="5"/>
  <c r="J263" i="5"/>
  <c r="I263" i="5"/>
  <c r="H263" i="5"/>
  <c r="J262" i="5"/>
  <c r="I262" i="5"/>
  <c r="H262" i="5"/>
  <c r="J261" i="5"/>
  <c r="K261" i="5" s="1"/>
  <c r="I261" i="5"/>
  <c r="H261" i="5"/>
  <c r="J260" i="5"/>
  <c r="K260" i="5" s="1"/>
  <c r="I260" i="5"/>
  <c r="H260" i="5"/>
  <c r="J259" i="5"/>
  <c r="I259" i="5"/>
  <c r="I255" i="5" s="1"/>
  <c r="H259" i="5"/>
  <c r="J258" i="5"/>
  <c r="I258" i="5"/>
  <c r="H258" i="5"/>
  <c r="J257" i="5"/>
  <c r="I257" i="5"/>
  <c r="H257" i="5"/>
  <c r="J256" i="5"/>
  <c r="K256" i="5" s="1"/>
  <c r="I256" i="5"/>
  <c r="H256" i="5"/>
  <c r="J254" i="5"/>
  <c r="I254" i="5"/>
  <c r="H254" i="5"/>
  <c r="J253" i="5"/>
  <c r="I253" i="5"/>
  <c r="H253" i="5"/>
  <c r="J252" i="5"/>
  <c r="I252" i="5"/>
  <c r="H252" i="5"/>
  <c r="J251" i="5"/>
  <c r="I251" i="5"/>
  <c r="H251" i="5"/>
  <c r="J250" i="5"/>
  <c r="I250" i="5"/>
  <c r="H250" i="5"/>
  <c r="J249" i="5"/>
  <c r="I249" i="5"/>
  <c r="H249" i="5"/>
  <c r="J248" i="5"/>
  <c r="I248" i="5"/>
  <c r="H248" i="5"/>
  <c r="J247" i="5"/>
  <c r="I247" i="5"/>
  <c r="H247" i="5"/>
  <c r="J246" i="5"/>
  <c r="I246" i="5"/>
  <c r="H246" i="5"/>
  <c r="J245" i="5"/>
  <c r="I245" i="5"/>
  <c r="H245" i="5"/>
  <c r="J244" i="5"/>
  <c r="I244" i="5"/>
  <c r="H244" i="5"/>
  <c r="J243" i="5"/>
  <c r="I243" i="5"/>
  <c r="H243" i="5"/>
  <c r="J242" i="5"/>
  <c r="I242" i="5"/>
  <c r="H242" i="5"/>
  <c r="J241" i="5"/>
  <c r="I241" i="5"/>
  <c r="H241" i="5"/>
  <c r="J240" i="5"/>
  <c r="I240" i="5"/>
  <c r="H240" i="5"/>
  <c r="J239" i="5"/>
  <c r="I239" i="5"/>
  <c r="H239" i="5"/>
  <c r="J238" i="5"/>
  <c r="I238" i="5"/>
  <c r="H238" i="5"/>
  <c r="J237" i="5"/>
  <c r="I237" i="5"/>
  <c r="H237" i="5"/>
  <c r="J236" i="5"/>
  <c r="I236" i="5"/>
  <c r="H236" i="5"/>
  <c r="J235" i="5"/>
  <c r="I235" i="5"/>
  <c r="H235" i="5"/>
  <c r="J234" i="5"/>
  <c r="I234" i="5"/>
  <c r="H234" i="5"/>
  <c r="J233" i="5"/>
  <c r="I233" i="5"/>
  <c r="H233" i="5"/>
  <c r="J232" i="5"/>
  <c r="I232" i="5"/>
  <c r="H232" i="5"/>
  <c r="J231" i="5"/>
  <c r="I231" i="5"/>
  <c r="H231" i="5"/>
  <c r="J230" i="5"/>
  <c r="I230" i="5"/>
  <c r="H230" i="5"/>
  <c r="J229" i="5"/>
  <c r="I229" i="5"/>
  <c r="H229" i="5"/>
  <c r="J228" i="5"/>
  <c r="I228" i="5"/>
  <c r="H228" i="5"/>
  <c r="J227" i="5"/>
  <c r="I227" i="5"/>
  <c r="H227" i="5"/>
  <c r="J226" i="5"/>
  <c r="I226" i="5"/>
  <c r="H226" i="5"/>
  <c r="J225" i="5"/>
  <c r="I225" i="5"/>
  <c r="H225" i="5"/>
  <c r="J224" i="5"/>
  <c r="I224" i="5"/>
  <c r="H224" i="5"/>
  <c r="J223" i="5"/>
  <c r="I223" i="5"/>
  <c r="H223" i="5"/>
  <c r="J222" i="5"/>
  <c r="I222" i="5"/>
  <c r="H222" i="5"/>
  <c r="J220" i="5"/>
  <c r="I220" i="5"/>
  <c r="H220" i="5"/>
  <c r="J219" i="5"/>
  <c r="I219" i="5"/>
  <c r="K219" i="5" s="1"/>
  <c r="H219" i="5"/>
  <c r="J218" i="5"/>
  <c r="I218" i="5"/>
  <c r="H218" i="5"/>
  <c r="J217" i="5"/>
  <c r="J216" i="5" s="1"/>
  <c r="I217" i="5"/>
  <c r="H217" i="5"/>
  <c r="J215" i="5"/>
  <c r="I215" i="5"/>
  <c r="H215" i="5"/>
  <c r="J214" i="5"/>
  <c r="I214" i="5"/>
  <c r="K214" i="5" s="1"/>
  <c r="H214" i="5"/>
  <c r="J213" i="5"/>
  <c r="I213" i="5"/>
  <c r="K213" i="5" s="1"/>
  <c r="H213" i="5"/>
  <c r="J212" i="5"/>
  <c r="I212" i="5"/>
  <c r="H212" i="5"/>
  <c r="J211" i="5"/>
  <c r="J210" i="5"/>
  <c r="I210" i="5"/>
  <c r="K210" i="5" s="1"/>
  <c r="H210" i="5"/>
  <c r="J209" i="5"/>
  <c r="I209" i="5"/>
  <c r="K209" i="5" s="1"/>
  <c r="H209" i="5"/>
  <c r="J208" i="5"/>
  <c r="I208" i="5"/>
  <c r="K208" i="5" s="1"/>
  <c r="H208" i="5"/>
  <c r="J207" i="5"/>
  <c r="I207" i="5"/>
  <c r="K207" i="5" s="1"/>
  <c r="H207" i="5"/>
  <c r="J206" i="5"/>
  <c r="I206" i="5"/>
  <c r="K206" i="5" s="1"/>
  <c r="H206" i="5"/>
  <c r="J205" i="5"/>
  <c r="I205" i="5"/>
  <c r="K205" i="5" s="1"/>
  <c r="K204" i="5" s="1"/>
  <c r="D28" i="6" s="1"/>
  <c r="H205" i="5"/>
  <c r="J204" i="5"/>
  <c r="J203" i="5"/>
  <c r="I203" i="5"/>
  <c r="K203" i="5" s="1"/>
  <c r="H203" i="5"/>
  <c r="J202" i="5"/>
  <c r="I202" i="5"/>
  <c r="K202" i="5" s="1"/>
  <c r="H202" i="5"/>
  <c r="J201" i="5"/>
  <c r="I201" i="5"/>
  <c r="H201" i="5"/>
  <c r="J200" i="5"/>
  <c r="I200" i="5"/>
  <c r="H200" i="5"/>
  <c r="J199" i="5"/>
  <c r="I199" i="5"/>
  <c r="K199" i="5" s="1"/>
  <c r="H199" i="5"/>
  <c r="J198" i="5"/>
  <c r="I198" i="5"/>
  <c r="K198" i="5" s="1"/>
  <c r="H198" i="5"/>
  <c r="J196" i="5"/>
  <c r="I196" i="5"/>
  <c r="H196" i="5"/>
  <c r="J195" i="5"/>
  <c r="I195" i="5"/>
  <c r="H195" i="5"/>
  <c r="J194" i="5"/>
  <c r="I194" i="5"/>
  <c r="K194" i="5" s="1"/>
  <c r="H194" i="5"/>
  <c r="J193" i="5"/>
  <c r="I193" i="5"/>
  <c r="K193" i="5" s="1"/>
  <c r="H193" i="5"/>
  <c r="J192" i="5"/>
  <c r="I192" i="5"/>
  <c r="H192" i="5"/>
  <c r="J191" i="5"/>
  <c r="I191" i="5"/>
  <c r="H191" i="5"/>
  <c r="J190" i="5"/>
  <c r="I190" i="5"/>
  <c r="K190" i="5" s="1"/>
  <c r="H190" i="5"/>
  <c r="J189" i="5"/>
  <c r="I189" i="5"/>
  <c r="K189" i="5" s="1"/>
  <c r="H189" i="5"/>
  <c r="J188" i="5"/>
  <c r="I188" i="5"/>
  <c r="H188" i="5"/>
  <c r="J187" i="5"/>
  <c r="I187" i="5"/>
  <c r="H187" i="5"/>
  <c r="J186" i="5"/>
  <c r="I186" i="5"/>
  <c r="K186" i="5" s="1"/>
  <c r="H186" i="5"/>
  <c r="J185" i="5"/>
  <c r="I185" i="5"/>
  <c r="H185" i="5"/>
  <c r="J183" i="5"/>
  <c r="I183" i="5"/>
  <c r="K183" i="5" s="1"/>
  <c r="H183" i="5"/>
  <c r="J182" i="5"/>
  <c r="I182" i="5"/>
  <c r="K182" i="5" s="1"/>
  <c r="H182" i="5"/>
  <c r="J181" i="5"/>
  <c r="I181" i="5"/>
  <c r="K181" i="5" s="1"/>
  <c r="H181" i="5"/>
  <c r="J180" i="5"/>
  <c r="I180" i="5"/>
  <c r="K180" i="5" s="1"/>
  <c r="H180" i="5"/>
  <c r="J179" i="5"/>
  <c r="I179" i="5"/>
  <c r="K179" i="5" s="1"/>
  <c r="H179" i="5"/>
  <c r="J178" i="5"/>
  <c r="I178" i="5"/>
  <c r="K178" i="5" s="1"/>
  <c r="H178" i="5"/>
  <c r="J177" i="5"/>
  <c r="I177" i="5"/>
  <c r="K177" i="5" s="1"/>
  <c r="H177" i="5"/>
  <c r="J176" i="5"/>
  <c r="I176" i="5"/>
  <c r="K176" i="5" s="1"/>
  <c r="H176" i="5"/>
  <c r="J175" i="5"/>
  <c r="I175" i="5"/>
  <c r="K175" i="5" s="1"/>
  <c r="H175" i="5"/>
  <c r="J174" i="5"/>
  <c r="I174" i="5"/>
  <c r="K174" i="5" s="1"/>
  <c r="H174" i="5"/>
  <c r="J173" i="5"/>
  <c r="I173" i="5"/>
  <c r="K173" i="5" s="1"/>
  <c r="H173" i="5"/>
  <c r="J172" i="5"/>
  <c r="I172" i="5"/>
  <c r="K172" i="5" s="1"/>
  <c r="H172" i="5"/>
  <c r="J171" i="5"/>
  <c r="I171" i="5"/>
  <c r="K171" i="5" s="1"/>
  <c r="H171" i="5"/>
  <c r="J170" i="5"/>
  <c r="I170" i="5"/>
  <c r="K170" i="5" s="1"/>
  <c r="H170" i="5"/>
  <c r="J169" i="5"/>
  <c r="I169" i="5"/>
  <c r="K169" i="5" s="1"/>
  <c r="H169" i="5"/>
  <c r="J168" i="5"/>
  <c r="I168" i="5"/>
  <c r="K168" i="5" s="1"/>
  <c r="H168" i="5"/>
  <c r="J167" i="5"/>
  <c r="I167" i="5"/>
  <c r="K167" i="5" s="1"/>
  <c r="H167" i="5"/>
  <c r="J166" i="5"/>
  <c r="I166" i="5"/>
  <c r="K166" i="5" s="1"/>
  <c r="H166" i="5"/>
  <c r="J165" i="5"/>
  <c r="I165" i="5"/>
  <c r="K165" i="5" s="1"/>
  <c r="H165" i="5"/>
  <c r="J164" i="5"/>
  <c r="I164" i="5"/>
  <c r="K164" i="5" s="1"/>
  <c r="H164" i="5"/>
  <c r="J163" i="5"/>
  <c r="I163" i="5"/>
  <c r="K163" i="5" s="1"/>
  <c r="H163" i="5"/>
  <c r="J162" i="5"/>
  <c r="I162" i="5"/>
  <c r="K162" i="5" s="1"/>
  <c r="H162" i="5"/>
  <c r="J161" i="5"/>
  <c r="I161" i="5"/>
  <c r="K161" i="5" s="1"/>
  <c r="H161" i="5"/>
  <c r="J160" i="5"/>
  <c r="I160" i="5"/>
  <c r="K160" i="5" s="1"/>
  <c r="H160" i="5"/>
  <c r="J159" i="5"/>
  <c r="I159" i="5"/>
  <c r="K159" i="5" s="1"/>
  <c r="H159" i="5"/>
  <c r="J158" i="5"/>
  <c r="I158" i="5"/>
  <c r="K158" i="5" s="1"/>
  <c r="H158" i="5"/>
  <c r="J157" i="5"/>
  <c r="I157" i="5"/>
  <c r="K157" i="5" s="1"/>
  <c r="H157" i="5"/>
  <c r="J156" i="5"/>
  <c r="I156" i="5"/>
  <c r="K156" i="5" s="1"/>
  <c r="H156" i="5"/>
  <c r="J155" i="5"/>
  <c r="I155" i="5"/>
  <c r="K155" i="5" s="1"/>
  <c r="H155" i="5"/>
  <c r="J154" i="5"/>
  <c r="I154" i="5"/>
  <c r="K154" i="5" s="1"/>
  <c r="H154" i="5"/>
  <c r="J153" i="5"/>
  <c r="I153" i="5"/>
  <c r="H153" i="5"/>
  <c r="J152" i="5"/>
  <c r="K152" i="5" s="1"/>
  <c r="I152" i="5"/>
  <c r="H152" i="5"/>
  <c r="J151" i="5"/>
  <c r="I151" i="5"/>
  <c r="H151" i="5"/>
  <c r="J150" i="5"/>
  <c r="I150" i="5"/>
  <c r="H150" i="5"/>
  <c r="J149" i="5"/>
  <c r="I149" i="5"/>
  <c r="H149" i="5"/>
  <c r="J148" i="5"/>
  <c r="K148" i="5" s="1"/>
  <c r="I148" i="5"/>
  <c r="H148" i="5"/>
  <c r="J147" i="5"/>
  <c r="I147" i="5"/>
  <c r="H147" i="5"/>
  <c r="J146" i="5"/>
  <c r="I146" i="5"/>
  <c r="I145" i="5" s="1"/>
  <c r="H146" i="5"/>
  <c r="J138" i="5"/>
  <c r="J137" i="5" s="1"/>
  <c r="I138" i="5"/>
  <c r="K138" i="5" s="1"/>
  <c r="K137" i="5" s="1"/>
  <c r="D24" i="6" s="1"/>
  <c r="D69" i="6" s="1"/>
  <c r="H138" i="5"/>
  <c r="J136" i="5"/>
  <c r="K136" i="5" s="1"/>
  <c r="I136" i="5"/>
  <c r="H136" i="5"/>
  <c r="J135" i="5"/>
  <c r="K135" i="5" s="1"/>
  <c r="I135" i="5"/>
  <c r="H135" i="5"/>
  <c r="J134" i="5"/>
  <c r="I134" i="5"/>
  <c r="J133" i="5"/>
  <c r="I133" i="5"/>
  <c r="K133" i="5" s="1"/>
  <c r="H133" i="5"/>
  <c r="J132" i="5"/>
  <c r="J131" i="5" s="1"/>
  <c r="I132" i="5"/>
  <c r="I131" i="5" s="1"/>
  <c r="H132" i="5"/>
  <c r="J130" i="5"/>
  <c r="I130" i="5"/>
  <c r="H130" i="5"/>
  <c r="J129" i="5"/>
  <c r="I129" i="5"/>
  <c r="H129" i="5"/>
  <c r="J128" i="5"/>
  <c r="I128" i="5"/>
  <c r="H128" i="5"/>
  <c r="J127" i="5"/>
  <c r="I127" i="5"/>
  <c r="H127" i="5"/>
  <c r="J126" i="5"/>
  <c r="I126" i="5"/>
  <c r="H126" i="5"/>
  <c r="J125" i="5"/>
  <c r="I125" i="5"/>
  <c r="H125" i="5"/>
  <c r="J123" i="5"/>
  <c r="I123" i="5"/>
  <c r="K123" i="5" s="1"/>
  <c r="H123" i="5"/>
  <c r="J122" i="5"/>
  <c r="J121" i="5" s="1"/>
  <c r="I122" i="5"/>
  <c r="K122" i="5" s="1"/>
  <c r="H122" i="5"/>
  <c r="J120" i="5"/>
  <c r="I120" i="5"/>
  <c r="H120" i="5"/>
  <c r="J119" i="5"/>
  <c r="I119" i="5"/>
  <c r="H119" i="5"/>
  <c r="J118" i="5"/>
  <c r="I118" i="5"/>
  <c r="H118" i="5"/>
  <c r="J117" i="5"/>
  <c r="I117" i="5"/>
  <c r="H117" i="5"/>
  <c r="J116" i="5"/>
  <c r="I116" i="5"/>
  <c r="H116" i="5"/>
  <c r="J115" i="5"/>
  <c r="I115" i="5"/>
  <c r="H115" i="5"/>
  <c r="J114" i="5"/>
  <c r="I114" i="5"/>
  <c r="H114" i="5"/>
  <c r="J113" i="5"/>
  <c r="K113" i="5" s="1"/>
  <c r="I113" i="5"/>
  <c r="H113" i="5"/>
  <c r="J112" i="5"/>
  <c r="I112" i="5"/>
  <c r="H112" i="5"/>
  <c r="J111" i="5"/>
  <c r="I111" i="5"/>
  <c r="H111" i="5"/>
  <c r="J110" i="5"/>
  <c r="I110" i="5"/>
  <c r="H110" i="5"/>
  <c r="J109" i="5"/>
  <c r="K109" i="5" s="1"/>
  <c r="I109" i="5"/>
  <c r="H109" i="5"/>
  <c r="J108" i="5"/>
  <c r="I108" i="5"/>
  <c r="H108" i="5"/>
  <c r="J107" i="5"/>
  <c r="I107" i="5"/>
  <c r="H107" i="5"/>
  <c r="J106" i="5"/>
  <c r="I106" i="5"/>
  <c r="H106" i="5"/>
  <c r="J105" i="5"/>
  <c r="I105" i="5"/>
  <c r="H105" i="5"/>
  <c r="J103" i="5"/>
  <c r="I103" i="5"/>
  <c r="H103" i="5"/>
  <c r="J102" i="5"/>
  <c r="I102" i="5"/>
  <c r="K102" i="5" s="1"/>
  <c r="H102" i="5"/>
  <c r="J101" i="5"/>
  <c r="I101" i="5"/>
  <c r="H101" i="5"/>
  <c r="J100" i="5"/>
  <c r="I100" i="5"/>
  <c r="H100" i="5"/>
  <c r="J99" i="5"/>
  <c r="I99" i="5"/>
  <c r="H99" i="5"/>
  <c r="J98" i="5"/>
  <c r="I98" i="5"/>
  <c r="K98" i="5" s="1"/>
  <c r="H98" i="5"/>
  <c r="J96" i="5"/>
  <c r="I96" i="5"/>
  <c r="H96" i="5"/>
  <c r="J95" i="5"/>
  <c r="I95" i="5"/>
  <c r="H95" i="5"/>
  <c r="J94" i="5"/>
  <c r="J93" i="5"/>
  <c r="J92" i="5" s="1"/>
  <c r="I93" i="5"/>
  <c r="I92" i="5" s="1"/>
  <c r="H93" i="5"/>
  <c r="J91" i="5"/>
  <c r="K91" i="5" s="1"/>
  <c r="I91" i="5"/>
  <c r="H91" i="5"/>
  <c r="J90" i="5"/>
  <c r="I90" i="5"/>
  <c r="I86" i="5" s="1"/>
  <c r="H90" i="5"/>
  <c r="J89" i="5"/>
  <c r="I89" i="5"/>
  <c r="H89" i="5"/>
  <c r="J88" i="5"/>
  <c r="I88" i="5"/>
  <c r="H88" i="5"/>
  <c r="J87" i="5"/>
  <c r="J86" i="5" s="1"/>
  <c r="I87" i="5"/>
  <c r="H87" i="5"/>
  <c r="J85" i="5"/>
  <c r="I85" i="5"/>
  <c r="H85" i="5"/>
  <c r="J84" i="5"/>
  <c r="I84" i="5"/>
  <c r="K84" i="5" s="1"/>
  <c r="H84" i="5"/>
  <c r="J83" i="5"/>
  <c r="I83" i="5"/>
  <c r="K83" i="5" s="1"/>
  <c r="H83" i="5"/>
  <c r="J82" i="5"/>
  <c r="I82" i="5"/>
  <c r="H82" i="5"/>
  <c r="J81" i="5"/>
  <c r="I81" i="5"/>
  <c r="H81" i="5"/>
  <c r="J80" i="5"/>
  <c r="I80" i="5"/>
  <c r="K80" i="5" s="1"/>
  <c r="H80" i="5"/>
  <c r="J79" i="5"/>
  <c r="I79" i="5"/>
  <c r="K79" i="5" s="1"/>
  <c r="H79" i="5"/>
  <c r="J78" i="5"/>
  <c r="J77" i="5" s="1"/>
  <c r="I78" i="5"/>
  <c r="H78" i="5"/>
  <c r="J76" i="5"/>
  <c r="I76" i="5"/>
  <c r="H76" i="5"/>
  <c r="J75" i="5"/>
  <c r="I75" i="5"/>
  <c r="H75" i="5"/>
  <c r="J74" i="5"/>
  <c r="I74" i="5"/>
  <c r="K74" i="5" s="1"/>
  <c r="H74" i="5"/>
  <c r="J73" i="5"/>
  <c r="I73" i="5"/>
  <c r="K73" i="5" s="1"/>
  <c r="H73" i="5"/>
  <c r="J72" i="5"/>
  <c r="I72" i="5"/>
  <c r="H72" i="5"/>
  <c r="J71" i="5"/>
  <c r="I71" i="5"/>
  <c r="H71" i="5"/>
  <c r="J70" i="5"/>
  <c r="I70" i="5"/>
  <c r="K70" i="5" s="1"/>
  <c r="H70" i="5"/>
  <c r="J69" i="5"/>
  <c r="I69" i="5"/>
  <c r="H69" i="5"/>
  <c r="J67" i="5"/>
  <c r="K67" i="5" s="1"/>
  <c r="I67" i="5"/>
  <c r="H67" i="5"/>
  <c r="J66" i="5"/>
  <c r="I66" i="5"/>
  <c r="H66" i="5"/>
  <c r="J65" i="5"/>
  <c r="I65" i="5"/>
  <c r="H65" i="5"/>
  <c r="J64" i="5"/>
  <c r="I64" i="5"/>
  <c r="H64" i="5"/>
  <c r="J63" i="5"/>
  <c r="K63" i="5" s="1"/>
  <c r="I63" i="5"/>
  <c r="H63" i="5"/>
  <c r="J62" i="5"/>
  <c r="I62" i="5"/>
  <c r="H62" i="5"/>
  <c r="J61" i="5"/>
  <c r="I61" i="5"/>
  <c r="H61" i="5"/>
  <c r="J60" i="5"/>
  <c r="I60" i="5"/>
  <c r="H60" i="5"/>
  <c r="J59" i="5"/>
  <c r="K59" i="5" s="1"/>
  <c r="I59" i="5"/>
  <c r="H59" i="5"/>
  <c r="J58" i="5"/>
  <c r="I58" i="5"/>
  <c r="I57" i="5" s="1"/>
  <c r="H58" i="5"/>
  <c r="J56" i="5"/>
  <c r="J55" i="5" s="1"/>
  <c r="I56" i="5"/>
  <c r="I55" i="5" s="1"/>
  <c r="H56" i="5"/>
  <c r="J54" i="5"/>
  <c r="I54" i="5"/>
  <c r="H54" i="5"/>
  <c r="J53" i="5"/>
  <c r="I53" i="5"/>
  <c r="H53" i="5"/>
  <c r="J52" i="5"/>
  <c r="I52" i="5"/>
  <c r="H52" i="5"/>
  <c r="J50" i="5"/>
  <c r="I50" i="5"/>
  <c r="H50" i="5"/>
  <c r="J49" i="5"/>
  <c r="I49" i="5"/>
  <c r="H49" i="5"/>
  <c r="J48" i="5"/>
  <c r="I48" i="5"/>
  <c r="H48" i="5"/>
  <c r="J47" i="5"/>
  <c r="I47" i="5"/>
  <c r="K47" i="5" s="1"/>
  <c r="H47" i="5"/>
  <c r="J46" i="5"/>
  <c r="I46" i="5"/>
  <c r="H46" i="5"/>
  <c r="J45" i="5"/>
  <c r="I45" i="5"/>
  <c r="H45" i="5"/>
  <c r="J44" i="5"/>
  <c r="I44" i="5"/>
  <c r="H44" i="5"/>
  <c r="J43" i="5"/>
  <c r="I43" i="5"/>
  <c r="K43" i="5" s="1"/>
  <c r="H43" i="5"/>
  <c r="K41" i="5"/>
  <c r="J41" i="5"/>
  <c r="I41" i="5"/>
  <c r="H41" i="5"/>
  <c r="K40" i="5"/>
  <c r="J40" i="5"/>
  <c r="I40" i="5"/>
  <c r="H40" i="5"/>
  <c r="K39" i="5"/>
  <c r="J39" i="5"/>
  <c r="I39" i="5"/>
  <c r="H39" i="5"/>
  <c r="K38" i="5"/>
  <c r="J38" i="5"/>
  <c r="I38" i="5"/>
  <c r="H38" i="5"/>
  <c r="J37" i="5"/>
  <c r="I37" i="5"/>
  <c r="J36" i="5"/>
  <c r="I36" i="5"/>
  <c r="H36" i="5"/>
  <c r="J35" i="5"/>
  <c r="I35" i="5"/>
  <c r="K35" i="5" s="1"/>
  <c r="H35" i="5"/>
  <c r="J34" i="5"/>
  <c r="I34" i="5"/>
  <c r="H34" i="5"/>
  <c r="J33" i="5"/>
  <c r="I33" i="5"/>
  <c r="K33" i="5" s="1"/>
  <c r="H33" i="5"/>
  <c r="J31" i="5"/>
  <c r="I31" i="5"/>
  <c r="K31" i="5" s="1"/>
  <c r="H31" i="5"/>
  <c r="J30" i="5"/>
  <c r="I30" i="5"/>
  <c r="H30" i="5"/>
  <c r="J29" i="5"/>
  <c r="I29" i="5"/>
  <c r="H29" i="5"/>
  <c r="J28" i="5"/>
  <c r="I28" i="5"/>
  <c r="H28" i="5"/>
  <c r="J27" i="5"/>
  <c r="I27" i="5"/>
  <c r="K27" i="5" s="1"/>
  <c r="H27" i="5"/>
  <c r="J26" i="5"/>
  <c r="I26" i="5"/>
  <c r="H26" i="5"/>
  <c r="J25" i="5"/>
  <c r="J24" i="5" s="1"/>
  <c r="I25" i="5"/>
  <c r="H25" i="5"/>
  <c r="J23" i="5"/>
  <c r="K23" i="5" s="1"/>
  <c r="I23" i="5"/>
  <c r="H23" i="5"/>
  <c r="J22" i="5"/>
  <c r="I22" i="5"/>
  <c r="H22" i="5"/>
  <c r="J21" i="5"/>
  <c r="I21" i="5"/>
  <c r="H21" i="5"/>
  <c r="J20" i="5"/>
  <c r="K20" i="5" s="1"/>
  <c r="I20" i="5"/>
  <c r="H20" i="5"/>
  <c r="J19" i="5"/>
  <c r="K19" i="5" s="1"/>
  <c r="I19" i="5"/>
  <c r="H19" i="5"/>
  <c r="J18" i="5"/>
  <c r="I18" i="5"/>
  <c r="H18" i="5"/>
  <c r="J17" i="5"/>
  <c r="I17" i="5"/>
  <c r="H17" i="5"/>
  <c r="J16" i="5"/>
  <c r="K16" i="5" s="1"/>
  <c r="I16" i="5"/>
  <c r="H16" i="5"/>
  <c r="J15" i="5"/>
  <c r="K15" i="5" s="1"/>
  <c r="I15" i="5"/>
  <c r="H15" i="5"/>
  <c r="J14" i="5"/>
  <c r="I14" i="5"/>
  <c r="H14" i="5"/>
  <c r="J13" i="5"/>
  <c r="I13" i="5"/>
  <c r="H13" i="5"/>
  <c r="J12" i="5"/>
  <c r="I12" i="5"/>
  <c r="H12" i="5"/>
  <c r="J11" i="5"/>
  <c r="K11" i="5" s="1"/>
  <c r="I11" i="5"/>
  <c r="H11" i="5"/>
  <c r="J9" i="5"/>
  <c r="J8" i="5" s="1"/>
  <c r="I9" i="5"/>
  <c r="H9" i="5"/>
  <c r="J7" i="5"/>
  <c r="I7" i="5"/>
  <c r="K7" i="5" s="1"/>
  <c r="H7" i="5"/>
  <c r="J6" i="5"/>
  <c r="I6" i="5"/>
  <c r="H6" i="5"/>
  <c r="J5" i="5"/>
  <c r="I5" i="5"/>
  <c r="H5" i="5"/>
  <c r="J4" i="5"/>
  <c r="K121" i="5" l="1"/>
  <c r="D20" i="6" s="1"/>
  <c r="K134" i="5"/>
  <c r="D23" i="6" s="1"/>
  <c r="J10" i="5"/>
  <c r="K14" i="5"/>
  <c r="K62" i="5"/>
  <c r="K115" i="5"/>
  <c r="K119" i="5"/>
  <c r="I121" i="5"/>
  <c r="K13" i="5"/>
  <c r="K17" i="5"/>
  <c r="K21" i="5"/>
  <c r="K36" i="5"/>
  <c r="I51" i="5"/>
  <c r="K61" i="5"/>
  <c r="K65" i="5"/>
  <c r="K106" i="5"/>
  <c r="K110" i="5"/>
  <c r="K114" i="5"/>
  <c r="K118" i="5"/>
  <c r="K132" i="5"/>
  <c r="K131" i="5" s="1"/>
  <c r="D22" i="6" s="1"/>
  <c r="I137" i="5"/>
  <c r="K18" i="5"/>
  <c r="K22" i="5"/>
  <c r="K58" i="5"/>
  <c r="K66" i="5"/>
  <c r="K107" i="5"/>
  <c r="K111" i="5"/>
  <c r="K9" i="5"/>
  <c r="K8" i="5" s="1"/>
  <c r="D4" i="6" s="1"/>
  <c r="I10" i="5"/>
  <c r="K12" i="5"/>
  <c r="K10" i="5" s="1"/>
  <c r="D5" i="6" s="1"/>
  <c r="K25" i="5"/>
  <c r="K29" i="5"/>
  <c r="K46" i="5"/>
  <c r="K50" i="5"/>
  <c r="K60" i="5"/>
  <c r="K64" i="5"/>
  <c r="K88" i="5"/>
  <c r="K99" i="5"/>
  <c r="K103" i="5"/>
  <c r="J104" i="5"/>
  <c r="K117" i="5"/>
  <c r="K151" i="5"/>
  <c r="K259" i="5"/>
  <c r="K263" i="5"/>
  <c r="K268" i="5"/>
  <c r="K267" i="5" s="1"/>
  <c r="D33" i="6" s="1"/>
  <c r="K400" i="5"/>
  <c r="K398" i="5" s="1"/>
  <c r="D46" i="6" s="1"/>
  <c r="J421" i="5"/>
  <c r="J445" i="5"/>
  <c r="K461" i="5"/>
  <c r="I467" i="5"/>
  <c r="J478" i="5"/>
  <c r="J484" i="5"/>
  <c r="K494" i="5"/>
  <c r="K493" i="5" s="1"/>
  <c r="D63" i="6" s="1"/>
  <c r="K147" i="5"/>
  <c r="K146" i="5"/>
  <c r="K150" i="5"/>
  <c r="K145" i="5" s="1"/>
  <c r="D25" i="6" s="1"/>
  <c r="I204" i="5"/>
  <c r="K212" i="5"/>
  <c r="J416" i="5"/>
  <c r="J433" i="5"/>
  <c r="K460" i="5"/>
  <c r="K459" i="5" s="1"/>
  <c r="D55" i="6" s="1"/>
  <c r="K472" i="5"/>
  <c r="K476" i="5"/>
  <c r="I478" i="5"/>
  <c r="K149" i="5"/>
  <c r="K153" i="5"/>
  <c r="K215" i="5"/>
  <c r="K348" i="5"/>
  <c r="K344" i="5" s="1"/>
  <c r="D37" i="6" s="1"/>
  <c r="K352" i="5"/>
  <c r="K374" i="5"/>
  <c r="K378" i="5"/>
  <c r="J410" i="5"/>
  <c r="K414" i="5"/>
  <c r="K451" i="5"/>
  <c r="K455" i="5"/>
  <c r="K480" i="5"/>
  <c r="K478" i="5" s="1"/>
  <c r="D59" i="6" s="1"/>
  <c r="K486" i="5"/>
  <c r="K491" i="5"/>
  <c r="K37" i="5"/>
  <c r="D8" i="6" s="1"/>
  <c r="K388" i="5"/>
  <c r="I386" i="5"/>
  <c r="K435" i="5"/>
  <c r="I433" i="5"/>
  <c r="K500" i="5"/>
  <c r="K499" i="5" s="1"/>
  <c r="D65" i="6" s="1"/>
  <c r="D70" i="6" s="1"/>
  <c r="I499" i="5"/>
  <c r="K6" i="5"/>
  <c r="K69" i="5"/>
  <c r="K68" i="5" s="1"/>
  <c r="D13" i="6" s="1"/>
  <c r="I68" i="5"/>
  <c r="J68" i="5"/>
  <c r="K90" i="5"/>
  <c r="J97" i="5"/>
  <c r="K185" i="5"/>
  <c r="I184" i="5"/>
  <c r="J184" i="5"/>
  <c r="J197" i="5"/>
  <c r="I211" i="5"/>
  <c r="K383" i="5"/>
  <c r="K382" i="5" s="1"/>
  <c r="D41" i="6" s="1"/>
  <c r="K425" i="5"/>
  <c r="K429" i="5"/>
  <c r="K5" i="5"/>
  <c r="I4" i="5"/>
  <c r="J145" i="5"/>
  <c r="I410" i="5"/>
  <c r="K424" i="5"/>
  <c r="K428" i="5"/>
  <c r="K432" i="5"/>
  <c r="J459" i="5"/>
  <c r="K497" i="5"/>
  <c r="K496" i="5" s="1"/>
  <c r="D64" i="6" s="1"/>
  <c r="I496" i="5"/>
  <c r="I8" i="5"/>
  <c r="I32" i="5"/>
  <c r="K96" i="5"/>
  <c r="K94" i="5" s="1"/>
  <c r="D17" i="6" s="1"/>
  <c r="I94" i="5"/>
  <c r="K28" i="5"/>
  <c r="K34" i="5"/>
  <c r="K32" i="5" s="1"/>
  <c r="D7" i="6" s="1"/>
  <c r="J42" i="5"/>
  <c r="J51" i="5"/>
  <c r="J57" i="5"/>
  <c r="K93" i="5"/>
  <c r="K92" i="5" s="1"/>
  <c r="D16" i="6" s="1"/>
  <c r="I104" i="5"/>
  <c r="I216" i="5"/>
  <c r="K220" i="5"/>
  <c r="J221" i="5"/>
  <c r="K225" i="5"/>
  <c r="K229" i="5"/>
  <c r="K233" i="5"/>
  <c r="K237" i="5"/>
  <c r="K241" i="5"/>
  <c r="K245" i="5"/>
  <c r="K249" i="5"/>
  <c r="K253" i="5"/>
  <c r="I344" i="5"/>
  <c r="K373" i="5"/>
  <c r="D40" i="6" s="1"/>
  <c r="K396" i="5"/>
  <c r="K395" i="5" s="1"/>
  <c r="D45" i="6" s="1"/>
  <c r="K427" i="5"/>
  <c r="K431" i="5"/>
  <c r="J496" i="5"/>
  <c r="K26" i="5"/>
  <c r="K30" i="5"/>
  <c r="K24" i="5" s="1"/>
  <c r="D6" i="6" s="1"/>
  <c r="J32" i="5"/>
  <c r="K45" i="5"/>
  <c r="K49" i="5"/>
  <c r="K54" i="5"/>
  <c r="K72" i="5"/>
  <c r="K76" i="5"/>
  <c r="K78" i="5"/>
  <c r="K82" i="5"/>
  <c r="K89" i="5"/>
  <c r="K95" i="5"/>
  <c r="K101" i="5"/>
  <c r="K108" i="5"/>
  <c r="K112" i="5"/>
  <c r="K116" i="5"/>
  <c r="K120" i="5"/>
  <c r="K126" i="5"/>
  <c r="K130" i="5"/>
  <c r="K188" i="5"/>
  <c r="K192" i="5"/>
  <c r="K196" i="5"/>
  <c r="K218" i="5"/>
  <c r="K216" i="5" s="1"/>
  <c r="D30" i="6" s="1"/>
  <c r="K223" i="5"/>
  <c r="K227" i="5"/>
  <c r="K231" i="5"/>
  <c r="K235" i="5"/>
  <c r="K239" i="5"/>
  <c r="K243" i="5"/>
  <c r="K247" i="5"/>
  <c r="K251" i="5"/>
  <c r="K258" i="5"/>
  <c r="K262" i="5"/>
  <c r="K266" i="5"/>
  <c r="K332" i="5"/>
  <c r="K355" i="5"/>
  <c r="K359" i="5"/>
  <c r="K363" i="5"/>
  <c r="K369" i="5"/>
  <c r="K413" i="5"/>
  <c r="K419" i="5"/>
  <c r="K434" i="5"/>
  <c r="K438" i="5"/>
  <c r="K442" i="5"/>
  <c r="K448" i="5"/>
  <c r="K452" i="5"/>
  <c r="K456" i="5"/>
  <c r="K473" i="5"/>
  <c r="K477" i="5"/>
  <c r="K44" i="5"/>
  <c r="K42" i="5" s="1"/>
  <c r="D9" i="6" s="1"/>
  <c r="K48" i="5"/>
  <c r="K53" i="5"/>
  <c r="K71" i="5"/>
  <c r="K75" i="5"/>
  <c r="K81" i="5"/>
  <c r="K85" i="5"/>
  <c r="K100" i="5"/>
  <c r="K97" i="5" s="1"/>
  <c r="D18" i="6" s="1"/>
  <c r="K125" i="5"/>
  <c r="J124" i="5"/>
  <c r="K129" i="5"/>
  <c r="K187" i="5"/>
  <c r="K191" i="5"/>
  <c r="K195" i="5"/>
  <c r="K217" i="5"/>
  <c r="K222" i="5"/>
  <c r="K226" i="5"/>
  <c r="K230" i="5"/>
  <c r="K234" i="5"/>
  <c r="K238" i="5"/>
  <c r="K242" i="5"/>
  <c r="K246" i="5"/>
  <c r="K250" i="5"/>
  <c r="K254" i="5"/>
  <c r="J255" i="5"/>
  <c r="K331" i="5"/>
  <c r="K335" i="5"/>
  <c r="K337" i="5"/>
  <c r="K336" i="5" s="1"/>
  <c r="D35" i="6" s="1"/>
  <c r="K358" i="5"/>
  <c r="K362" i="5"/>
  <c r="K366" i="5"/>
  <c r="K368" i="5"/>
  <c r="K372" i="5"/>
  <c r="K412" i="5"/>
  <c r="K418" i="5"/>
  <c r="K437" i="5"/>
  <c r="K441" i="5"/>
  <c r="K447" i="5"/>
  <c r="K330" i="5"/>
  <c r="K334" i="5"/>
  <c r="J336" i="5"/>
  <c r="K340" i="5"/>
  <c r="K357" i="5"/>
  <c r="K361" i="5"/>
  <c r="K365" i="5"/>
  <c r="K411" i="5"/>
  <c r="K415" i="5"/>
  <c r="K417" i="5"/>
  <c r="K416" i="5" s="1"/>
  <c r="D49" i="6" s="1"/>
  <c r="K436" i="5"/>
  <c r="K440" i="5"/>
  <c r="K444" i="5"/>
  <c r="K450" i="5"/>
  <c r="K454" i="5"/>
  <c r="J463" i="5"/>
  <c r="K471" i="5"/>
  <c r="K475" i="5"/>
  <c r="K485" i="5"/>
  <c r="K484" i="5" s="1"/>
  <c r="D60" i="6" s="1"/>
  <c r="K490" i="5"/>
  <c r="K498" i="5"/>
  <c r="K4" i="5"/>
  <c r="D3" i="6" s="1"/>
  <c r="K394" i="5"/>
  <c r="I389" i="5"/>
  <c r="K56" i="5"/>
  <c r="K55" i="5" s="1"/>
  <c r="D11" i="6" s="1"/>
  <c r="K87" i="5"/>
  <c r="K86" i="5" s="1"/>
  <c r="D15" i="6" s="1"/>
  <c r="K105" i="5"/>
  <c r="I124" i="5"/>
  <c r="K257" i="5"/>
  <c r="I329" i="5"/>
  <c r="I354" i="5"/>
  <c r="K466" i="5"/>
  <c r="K465" i="5" s="1"/>
  <c r="D57" i="6" s="1"/>
  <c r="I465" i="5"/>
  <c r="I24" i="5"/>
  <c r="I77" i="5"/>
  <c r="I97" i="5"/>
  <c r="I42" i="5"/>
  <c r="K52" i="5"/>
  <c r="K128" i="5"/>
  <c r="I197" i="5"/>
  <c r="K201" i="5"/>
  <c r="I221" i="5"/>
  <c r="I384" i="5"/>
  <c r="K387" i="5"/>
  <c r="K386" i="5" s="1"/>
  <c r="D43" i="6" s="1"/>
  <c r="K492" i="5"/>
  <c r="K489" i="5" s="1"/>
  <c r="D62" i="6" s="1"/>
  <c r="J489" i="5"/>
  <c r="I416" i="5"/>
  <c r="K127" i="5"/>
  <c r="K200" i="5"/>
  <c r="K224" i="5"/>
  <c r="K228" i="5"/>
  <c r="K232" i="5"/>
  <c r="K236" i="5"/>
  <c r="K240" i="5"/>
  <c r="K244" i="5"/>
  <c r="K248" i="5"/>
  <c r="K252" i="5"/>
  <c r="K338" i="5"/>
  <c r="K371" i="5"/>
  <c r="K446" i="5"/>
  <c r="I445" i="5"/>
  <c r="K488" i="5"/>
  <c r="K487" i="5" s="1"/>
  <c r="D61" i="6" s="1"/>
  <c r="I487" i="5"/>
  <c r="K393" i="5"/>
  <c r="K468" i="5"/>
  <c r="K392" i="5"/>
  <c r="K389" i="5" s="1"/>
  <c r="D44" i="6" s="1"/>
  <c r="K410" i="5"/>
  <c r="D48" i="6" s="1"/>
  <c r="K458" i="5"/>
  <c r="K457" i="5" s="1"/>
  <c r="D54" i="6" s="1"/>
  <c r="K470" i="5"/>
  <c r="K77" i="5" l="1"/>
  <c r="D14" i="6" s="1"/>
  <c r="K57" i="5"/>
  <c r="D12" i="6" s="1"/>
  <c r="K140" i="5"/>
  <c r="K433" i="5"/>
  <c r="D52" i="6" s="1"/>
  <c r="K501" i="5"/>
  <c r="K184" i="5"/>
  <c r="D26" i="6" s="1"/>
  <c r="K211" i="5"/>
  <c r="D29" i="6" s="1"/>
  <c r="K197" i="5"/>
  <c r="D27" i="6" s="1"/>
  <c r="K423" i="5"/>
  <c r="D51" i="6" s="1"/>
  <c r="K445" i="5"/>
  <c r="D53" i="6" s="1"/>
  <c r="K467" i="5"/>
  <c r="D58" i="6" s="1"/>
  <c r="K367" i="5"/>
  <c r="D39" i="6" s="1"/>
  <c r="K502" i="5"/>
  <c r="K51" i="5"/>
  <c r="D10" i="6" s="1"/>
  <c r="K139" i="5"/>
  <c r="K141" i="5" s="1"/>
  <c r="K329" i="5"/>
  <c r="D34" i="6" s="1"/>
  <c r="K354" i="5"/>
  <c r="D38" i="6" s="1"/>
  <c r="K104" i="5"/>
  <c r="D19" i="6" s="1"/>
  <c r="K221" i="5"/>
  <c r="D31" i="6" s="1"/>
  <c r="K124" i="5"/>
  <c r="D21" i="6" s="1"/>
  <c r="E23" i="6" s="1"/>
  <c r="J23" i="6" s="1"/>
  <c r="K255" i="5"/>
  <c r="D32" i="6" s="1"/>
  <c r="K142" i="5"/>
  <c r="K143" i="5"/>
  <c r="K503" i="5"/>
  <c r="E14" i="6" l="1"/>
  <c r="K14" i="6" s="1"/>
  <c r="E13" i="6"/>
  <c r="K13" i="6" s="1"/>
  <c r="E9" i="6"/>
  <c r="G9" i="6" s="1"/>
  <c r="E12" i="6"/>
  <c r="H12" i="6" s="1"/>
  <c r="E3" i="6"/>
  <c r="G3" i="6" s="1"/>
  <c r="E51" i="6"/>
  <c r="X51" i="6" s="1"/>
  <c r="E32" i="6"/>
  <c r="Q32" i="6" s="1"/>
  <c r="E58" i="6"/>
  <c r="Y58" i="6" s="1"/>
  <c r="E59" i="6"/>
  <c r="Y59" i="6" s="1"/>
  <c r="E34" i="6"/>
  <c r="U34" i="6" s="1"/>
  <c r="E43" i="6"/>
  <c r="T43" i="6" s="1"/>
  <c r="E41" i="6"/>
  <c r="S41" i="6" s="1"/>
  <c r="E35" i="6"/>
  <c r="R35" i="6" s="1"/>
  <c r="E4" i="6"/>
  <c r="Y4" i="6" s="1"/>
  <c r="E16" i="6"/>
  <c r="K16" i="6" s="1"/>
  <c r="E46" i="6"/>
  <c r="U46" i="6" s="1"/>
  <c r="E5" i="6"/>
  <c r="G5" i="6" s="1"/>
  <c r="E47" i="6"/>
  <c r="S47" i="6" s="1"/>
  <c r="E7" i="6"/>
  <c r="K7" i="6" s="1"/>
  <c r="K66" i="6" s="1"/>
  <c r="E49" i="6"/>
  <c r="W49" i="6" s="1"/>
  <c r="E31" i="6"/>
  <c r="M31" i="6" s="1"/>
  <c r="E39" i="6"/>
  <c r="N39" i="6" s="1"/>
  <c r="E17" i="6"/>
  <c r="O17" i="6" s="1"/>
  <c r="E6" i="6"/>
  <c r="H6" i="6" s="1"/>
  <c r="H66" i="6" s="1"/>
  <c r="E64" i="6"/>
  <c r="Y64" i="6" s="1"/>
  <c r="E30" i="6"/>
  <c r="P30" i="6" s="1"/>
  <c r="E26" i="6"/>
  <c r="L26" i="6" s="1"/>
  <c r="E29" i="6"/>
  <c r="P29" i="6" s="1"/>
  <c r="E28" i="6"/>
  <c r="L28" i="6" s="1"/>
  <c r="E25" i="6"/>
  <c r="L25" i="6" s="1"/>
  <c r="E36" i="6"/>
  <c r="R36" i="6" s="1"/>
  <c r="E50" i="6"/>
  <c r="W50" i="6" s="1"/>
  <c r="E15" i="6"/>
  <c r="K15" i="6" s="1"/>
  <c r="E53" i="6"/>
  <c r="X53" i="6" s="1"/>
  <c r="X66" i="6" s="1"/>
  <c r="E8" i="6"/>
  <c r="K8" i="6" s="1"/>
  <c r="E45" i="6"/>
  <c r="U45" i="6" s="1"/>
  <c r="E20" i="6"/>
  <c r="L20" i="6" s="1"/>
  <c r="E62" i="6"/>
  <c r="Y62" i="6" s="1"/>
  <c r="E33" i="6"/>
  <c r="Q33" i="6" s="1"/>
  <c r="E48" i="6"/>
  <c r="W48" i="6" s="1"/>
  <c r="W66" i="6" s="1"/>
  <c r="D66" i="6"/>
  <c r="D67" i="6" s="1"/>
  <c r="D68" i="6" s="1"/>
  <c r="E60" i="6"/>
  <c r="Y60" i="6" s="1"/>
  <c r="Y66" i="6" s="1"/>
  <c r="E61" i="6"/>
  <c r="Y61" i="6" s="1"/>
  <c r="E44" i="6"/>
  <c r="U44" i="6" s="1"/>
  <c r="E57" i="6"/>
  <c r="V57" i="6" s="1"/>
  <c r="E63" i="6"/>
  <c r="Y63" i="6" s="1"/>
  <c r="E21" i="6"/>
  <c r="L21" i="6" s="1"/>
  <c r="E40" i="6"/>
  <c r="N40" i="6" s="1"/>
  <c r="E38" i="6"/>
  <c r="N38" i="6" s="1"/>
  <c r="E18" i="6"/>
  <c r="Q18" i="6" s="1"/>
  <c r="Q66" i="6" s="1"/>
  <c r="E10" i="6"/>
  <c r="I10" i="6" s="1"/>
  <c r="I66" i="6" s="1"/>
  <c r="E22" i="6"/>
  <c r="O22" i="6" s="1"/>
  <c r="E19" i="6"/>
  <c r="L19" i="6" s="1"/>
  <c r="E37" i="6"/>
  <c r="M37" i="6" s="1"/>
  <c r="E55" i="6"/>
  <c r="V55" i="6" s="1"/>
  <c r="E11" i="6"/>
  <c r="J11" i="6" s="1"/>
  <c r="J66" i="6" s="1"/>
  <c r="E54" i="6"/>
  <c r="X54" i="6" s="1"/>
  <c r="E42" i="6"/>
  <c r="T42" i="6" s="1"/>
  <c r="T66" i="6" s="1"/>
  <c r="E56" i="6"/>
  <c r="V56" i="6" s="1"/>
  <c r="E52" i="6"/>
  <c r="X52" i="6" s="1"/>
  <c r="E27" i="6"/>
  <c r="L27" i="6" s="1"/>
  <c r="K504" i="5"/>
  <c r="K505" i="5" s="1"/>
  <c r="K506" i="5" s="1"/>
  <c r="G66" i="6"/>
  <c r="G68" i="6" l="1"/>
  <c r="L66" i="6"/>
  <c r="I68" i="6"/>
  <c r="P66" i="6"/>
  <c r="S66" i="6"/>
  <c r="U66" i="6"/>
  <c r="N66" i="6"/>
  <c r="M66" i="6"/>
  <c r="R66" i="6"/>
  <c r="V66" i="6"/>
  <c r="O66" i="6"/>
  <c r="W68" i="6"/>
  <c r="T68" i="6" l="1"/>
  <c r="P68" i="6"/>
  <c r="L68" i="6"/>
</calcChain>
</file>

<file path=xl/sharedStrings.xml><?xml version="1.0" encoding="utf-8"?>
<sst xmlns="http://schemas.openxmlformats.org/spreadsheetml/2006/main" count="2623" uniqueCount="1523">
  <si>
    <t>ITEM</t>
  </si>
  <si>
    <t>DESCRIÇÃO DOS SERVIÇOS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</si>
  <si>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</si>
  <si>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</si>
  <si>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</si>
  <si>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</si>
  <si>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</si>
  <si>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</si>
  <si>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</si>
  <si>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SERVIÇOS PRELIMINARES</t>
  </si>
  <si>
    <t>UN</t>
  </si>
  <si>
    <t>BDI</t>
  </si>
  <si>
    <t>TRIBUNAL REGIONAL ELEITORAL DO PARANÁ
TRE-PR</t>
  </si>
  <si>
    <t>OBRA:</t>
  </si>
  <si>
    <t>ENDEREÇO:</t>
  </si>
  <si>
    <t>RESPONSÁVEL TÉCNICO:</t>
  </si>
  <si>
    <t>FÓRMULA:</t>
  </si>
  <si>
    <t>Item</t>
  </si>
  <si>
    <t>Descrição</t>
  </si>
  <si>
    <t>AC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</si>
  <si>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</si>
  <si>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</si>
  <si>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</si>
  <si>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</si>
  <si>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</si>
  <si>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</si>
  <si>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</si>
  <si>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</si>
  <si>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</si>
  <si>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</si>
  <si>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</si>
  <si>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</si>
  <si>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</si>
  <si>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</si>
  <si>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</si>
  <si>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</si>
  <si>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ISS</t>
  </si>
  <si>
    <t>*** BDI CONFORME COMPOSIÇÃO ANÁLITICA</t>
  </si>
  <si>
    <t>.</t>
  </si>
  <si>
    <t xml:space="preserve"> REF.: SUDECAP 01.09.01 </t>
  </si>
  <si>
    <t xml:space="preserve"> REF 74209/001 </t>
  </si>
  <si>
    <t>MOBILIZAÇÃO DE CONTAINER</t>
  </si>
  <si>
    <t>PLACA DE OBRA EM CHAPA DE ACO GALVANIZADO</t>
  </si>
  <si>
    <t>1,00</t>
  </si>
  <si>
    <t>8,00</t>
  </si>
  <si>
    <t xml:space="preserve"> 2.1 </t>
  </si>
  <si>
    <t xml:space="preserve"> 97634 </t>
  </si>
  <si>
    <t>PISO - DEMOLIÇÃO DE REVESTIMENTO CERÂMICO, DE FORMA MECANIZADA COM MARTELETE, SEM REAPROVEITAMENTO. AF_12/2017</t>
  </si>
  <si>
    <t xml:space="preserve"> 97632 </t>
  </si>
  <si>
    <t>DEMOLIÇÃO DE RODAPÉ CERÂMICO, DE FORMA MANUAL, SEM REAPROVEITAMENTO. AF_12/2017</t>
  </si>
  <si>
    <t xml:space="preserve"> 97625 </t>
  </si>
  <si>
    <t xml:space="preserve"> REF. ORSE 8387 </t>
  </si>
  <si>
    <t>REMOÇÃO DE BANCADA DE GRANITO</t>
  </si>
  <si>
    <t xml:space="preserve"> REF.: 97663 </t>
  </si>
  <si>
    <t>REMOÇÃO DE LOUÇAS, DE FORMA MANUAL, COM REAPROVEITAMENTO.</t>
  </si>
  <si>
    <t xml:space="preserve"> REF. 97666 (3) </t>
  </si>
  <si>
    <t>REMOÇÃO DE METAIS SANITÁRIOS, DE FORMA MANUAL, SIFÕES, TORNEIRAS E ENGATE FLEXIVEL. COM REAPROVEITAMENTO</t>
  </si>
  <si>
    <t xml:space="preserve"> REF. SINAPI - 97666 (4) </t>
  </si>
  <si>
    <t>REMOÇÃO DE FORMA MANUAL, COM REAPROVEITAMENTO. SABONETEIRAS E PAPELEIRAS</t>
  </si>
  <si>
    <t>M</t>
  </si>
  <si>
    <t>4,00</t>
  </si>
  <si>
    <t>5,00</t>
  </si>
  <si>
    <t>9,00</t>
  </si>
  <si>
    <t>6,00</t>
  </si>
  <si>
    <t xml:space="preserve"> 1.1 </t>
  </si>
  <si>
    <t xml:space="preserve"> COTAÇÃO </t>
  </si>
  <si>
    <t>ART (ANOTAÇÃO DE RESPONSABILIDADE TÉCNICA)</t>
  </si>
  <si>
    <t xml:space="preserve"> 1.2 </t>
  </si>
  <si>
    <t xml:space="preserve"> 1.3 </t>
  </si>
  <si>
    <t>16,00</t>
  </si>
  <si>
    <t xml:space="preserve"> 90702 </t>
  </si>
  <si>
    <t>TUBO DE PVC CORRUGADO DE DUPLA PAREDE PARA REDE COLETORA DE ESGOTO, DN 200 MM, JUNTA ELÁSTICA - FORNECIMENTO E ASSENTAMENTO. AF_01/2021 -  REMOÇÃO DE ENTULHO DA COOBERTURA</t>
  </si>
  <si>
    <t>12,00</t>
  </si>
  <si>
    <t>14,00</t>
  </si>
  <si>
    <t xml:space="preserve"> 3.1 </t>
  </si>
  <si>
    <t xml:space="preserve"> 3.2 </t>
  </si>
  <si>
    <t xml:space="preserve"> 3.3 </t>
  </si>
  <si>
    <t>3,17</t>
  </si>
  <si>
    <t xml:space="preserve"> 3.4 </t>
  </si>
  <si>
    <t xml:space="preserve"> 3.5 </t>
  </si>
  <si>
    <t xml:space="preserve"> 3.6 </t>
  </si>
  <si>
    <t xml:space="preserve"> 3.7 </t>
  </si>
  <si>
    <t xml:space="preserve"> 97644 </t>
  </si>
  <si>
    <t xml:space="preserve"> 3.8 </t>
  </si>
  <si>
    <t xml:space="preserve"> 3.9 </t>
  </si>
  <si>
    <t>20,00</t>
  </si>
  <si>
    <t xml:space="preserve"> 3.10 </t>
  </si>
  <si>
    <t xml:space="preserve"> REF. ORSE 8344 </t>
  </si>
  <si>
    <t xml:space="preserve"> 3 </t>
  </si>
  <si>
    <t xml:space="preserve"> 4.1 </t>
  </si>
  <si>
    <t xml:space="preserve"> 4.2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</si>
  <si>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</si>
  <si>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</si>
  <si>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4.3 </t>
  </si>
  <si>
    <t xml:space="preserve"> 87794 </t>
  </si>
  <si>
    <t>COTAÇÃO</t>
  </si>
  <si>
    <t>SRV</t>
  </si>
  <si>
    <t xml:space="preserve"> 94231 </t>
  </si>
  <si>
    <t>15,00</t>
  </si>
  <si>
    <t xml:space="preserve"> 90441 </t>
  </si>
  <si>
    <t xml:space="preserve"> 89578 </t>
  </si>
  <si>
    <t>TUBO PVC, SÉRIE R, ÁGUA PLUVIAL, DN 100 MM, FORNECIDO E INSTALADO EM CONDUTORES VERTICAIS DE ÁGUAS PLUVIAIS. AF_06/2022</t>
  </si>
  <si>
    <t>42,00</t>
  </si>
  <si>
    <t>3,00</t>
  </si>
  <si>
    <t>2,00</t>
  </si>
  <si>
    <t xml:space="preserve"> 98546 </t>
  </si>
  <si>
    <t>IMPERMEABILIZAÇÃO DE SUPERFÍCIE COM MANTA ASFÁLTICA, UMA CAMADA, INCLUSIVE APLICAÇÃO DE PRIMER ASFÁLTICO, E=3MM. AF_06/2018</t>
  </si>
  <si>
    <t xml:space="preserve"> 98565 </t>
  </si>
  <si>
    <t xml:space="preserve"> REF.: CPOS 14.31.030 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</si>
  <si>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</si>
  <si>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</si>
  <si>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REF. SBC 190324 </t>
  </si>
  <si>
    <t>TORNEIRA P/ LAVATORIO MESA BICA BAIXA PRESSMATIC COMPACT. FORNECIMENTO E INSTALAÇÃO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</si>
  <si>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</si>
  <si>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</si>
  <si>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>11,00</t>
  </si>
  <si>
    <t xml:space="preserve"> REF 95547 </t>
  </si>
  <si>
    <t>FIXAÇÃO DE ACESSÓRIOS SANITÁRIOS</t>
  </si>
  <si>
    <t xml:space="preserve"> REF. CAERN 1220007 </t>
  </si>
  <si>
    <t xml:space="preserve"> REF CPOS 44.01.240 </t>
  </si>
  <si>
    <t>LAVATÓRIO EM LOUÇA COM COLUNA SUSPENSA - FORNECIMENTO E 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</si>
  <si>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</si>
  <si>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</si>
  <si>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</si>
  <si>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</si>
  <si>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89800 </t>
  </si>
  <si>
    <t>TUBO PVC, SERIE NORMAL, ESGOTO PREDIAL, DN 100 MM, FORNECIDO E INSTALADO EM PRUMADA DE ESGOTO SANITÁRIO OU VENTILAÇÃO. AF_08/2022</t>
  </si>
  <si>
    <t>7,00</t>
  </si>
  <si>
    <t xml:space="preserve"> 89746 </t>
  </si>
  <si>
    <t>JOELHO 45 GRAUS, PVC, SERIE NORMAL, ESGOTO PREDIAL, DN 100 MM, JUNTA ELÁSTICA, FORNECIDO E INSTALADO EM RAMAL DE DESCARGA OU RAMAL DE ESGOTO SANITÁRIO. AF_08/2022</t>
  </si>
  <si>
    <t>27,00</t>
  </si>
  <si>
    <t xml:space="preserve"> 89797 </t>
  </si>
  <si>
    <t>JUNÇÃO SIMPLES, PVC, SERIE NORMAL, ESGOTO PREDIAL, DN 100 X 100 MM, JUNTA ELÁSTICA, FORNECIDO E INSTALADO EM RAMAL DE DESCARGA OU RAMAL DE ESGOTO SANITÁRIO. AF_08/2022</t>
  </si>
  <si>
    <t>17,00</t>
  </si>
  <si>
    <t>10,00</t>
  </si>
  <si>
    <t xml:space="preserve"> 89784 </t>
  </si>
  <si>
    <t>TE, PVC, SERIE NORMAL, ESGOTO PREDIAL, DN 50 X 50 MM, JUNTA ELÁSTICA, FORNECIDO E INSTALADO EM RAMAL DE DESCARGA OU RAMAL DE ESGOTO SANITÁRIO. AF_08/2022</t>
  </si>
  <si>
    <t>60,00</t>
  </si>
  <si>
    <t>23,00</t>
  </si>
  <si>
    <t xml:space="preserve"> 89402 </t>
  </si>
  <si>
    <t>TUBO, PVC, SOLDÁVEL, DN 25MM, INSTALADO EM RAMAL DE DISTRIBUIÇÃO DE ÁGUA - FORNECIMENTO E INSTALAÇÃO. AF_06/2022</t>
  </si>
  <si>
    <t>80,00</t>
  </si>
  <si>
    <t xml:space="preserve"> 89440 </t>
  </si>
  <si>
    <t>TE, PVC, SOLDÁVEL, DN 25MM, INSTALADO EM RAMAL DE DISTRIBUIÇÃO DE ÁGUA - FORNECIMENTO E INSTALAÇÃO. AF_06/2022</t>
  </si>
  <si>
    <t xml:space="preserve"> 89408 </t>
  </si>
  <si>
    <t>JOELHO 90 GRAUS, PVC, SOLDÁVEL, DN 25MM, INSTALADO EM RAMAL DE DISTRIBUIÇÃO DE ÁGUA - FORNECIMENTO E INSTALAÇÃO. AF_06/2022</t>
  </si>
  <si>
    <t>40,00</t>
  </si>
  <si>
    <t xml:space="preserve"> 89366 </t>
  </si>
  <si>
    <t>JOELHO 90 GRAUS COM BUCHA DE LATÃO, PVC, SOLDÁVEL, DN 25MM, X 3/4  INSTALADO EM RAMAL OU SUB-RAMAL DE ÁGUA - FORNECIMENTO E INSTALAÇÃO. AF_06/2022</t>
  </si>
  <si>
    <t>31,00</t>
  </si>
  <si>
    <t xml:space="preserve"> 91185 </t>
  </si>
  <si>
    <t>FIXAÇÃO DE TUBOS HORIZONTAIS DE PVC, CPVC OU COBRE DIÂMETROS MENORES OU IGUAIS A 40 MM COM ABRAÇADEIRA METÁLICA FLEXÍVEL 18 MM, FIXADA DIRETAMENTE NA LAJE. AF_05/2015</t>
  </si>
  <si>
    <t>0,72</t>
  </si>
  <si>
    <t xml:space="preserve"> 98689 </t>
  </si>
  <si>
    <t xml:space="preserve"> REF.: CPOS 32.06.030 + COTAÇÃO </t>
  </si>
  <si>
    <t>FORNECIMENTO E INSTALAÇÃO DE ISOLAMENTO COM LÃ DE PET 50MM</t>
  </si>
  <si>
    <t>22,00</t>
  </si>
  <si>
    <t xml:space="preserve"> 88485 </t>
  </si>
  <si>
    <t xml:space="preserve"> 88489 </t>
  </si>
  <si>
    <t xml:space="preserve"> REF. ORSE 12137 + SINAPI 37557 </t>
  </si>
  <si>
    <t xml:space="preserve"> REF. ORSE 12137 + SINAPI 37539 (6) </t>
  </si>
  <si>
    <t xml:space="preserve"> 88497 </t>
  </si>
  <si>
    <t>EMASSAMENTO COM MASSA LÁTEX, APLICAÇÃO EM PAREDE, DUAS DEMÃOS, LIXAMENTO MANUAL. AF_04/2023</t>
  </si>
  <si>
    <t xml:space="preserve"> 91924 </t>
  </si>
  <si>
    <t>CABO DE COBRE FLEXÍVEL ISOLADO, 1,5 MM², ANTI-CHAMA 450/750 V, PARA CIRCUITOS TERMINAIS - FORNECIMENTO E INSTALAÇÃO. AF_03/2023</t>
  </si>
  <si>
    <t xml:space="preserve"> 91926 </t>
  </si>
  <si>
    <t>CABO DE COBRE FLEXÍVEL ISOLADO, 2,5 MM², ANTI-CHAMA 450/750 V, PARA CIRCUITOS TERMINAIS - FORNECIMENTO E INSTALAÇÃO. AF_03/2023</t>
  </si>
  <si>
    <t>106,00</t>
  </si>
  <si>
    <t xml:space="preserve"> 91940 </t>
  </si>
  <si>
    <t>33,00</t>
  </si>
  <si>
    <t xml:space="preserve"> 93673 </t>
  </si>
  <si>
    <t>DISJUNTOR TRIPOLAR TIPO DIN, CORRENTE NOMINAL DE 50A - FORNECIMENTO E INSTALAÇÃO. AF_10/2020</t>
  </si>
  <si>
    <t xml:space="preserve"> 93654 </t>
  </si>
  <si>
    <t xml:space="preserve"> 93655 </t>
  </si>
  <si>
    <t xml:space="preserve"> 93662 </t>
  </si>
  <si>
    <t>DISJUNTOR BIPOLAR TIPO DIN, CORRENTE NOMINAL DE 20A - FORNECIMENTO E INSTALAÇÃO. AF_10/2020</t>
  </si>
  <si>
    <t>25,00</t>
  </si>
  <si>
    <t xml:space="preserve"> REF  88247 + COTAÇÃO </t>
  </si>
  <si>
    <t>PLUG FEMEA TRIPOLAR 2P + T 250V. INSTALAÇÃO SOBRE O FORRO, PARA CONEXÃO DE LUMINÁRIAS DE EMERGÊNCIA</t>
  </si>
  <si>
    <t xml:space="preserve"> REF.:  SINAPI 97599 </t>
  </si>
  <si>
    <t xml:space="preserve"> REF.: SUDECAP 01.09.11 </t>
  </si>
  <si>
    <t>DESMOBILIZAÇÃO DE CONTAINER</t>
  </si>
  <si>
    <t xml:space="preserve"> REF 9537 11/2018 </t>
  </si>
  <si>
    <t>LIMPEZA FINAL DA OBRA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</si>
  <si>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</si>
  <si>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</si>
  <si>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</si>
  <si>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</si>
  <si>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</si>
  <si>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</si>
  <si>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</si>
  <si>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</si>
  <si>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</si>
  <si>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97064 </t>
  </si>
  <si>
    <t>MONTAGEM E DESMONTAGEM DE ANDAIME TUBULAR TIPO TORRE (EXCLUSIVE ANDAIME E LIMPEZA). AF_11/2017</t>
  </si>
  <si>
    <t>135,00</t>
  </si>
  <si>
    <t>ADMINISTRAÇÃO LOCAL</t>
  </si>
  <si>
    <t>9.1</t>
  </si>
  <si>
    <t>21,00</t>
  </si>
  <si>
    <t>TOTAL MATERIAL:</t>
  </si>
  <si>
    <t>TOTAL MÃO-DE-OBRA:</t>
  </si>
  <si>
    <t>TOTAL SEM BDI:</t>
  </si>
  <si>
    <t>TOTAL BDI:</t>
  </si>
  <si>
    <t>TOTAL GERAL:</t>
  </si>
  <si>
    <t>Rua João Parolin, 224
Curitiba - PR</t>
  </si>
  <si>
    <t>M2</t>
  </si>
  <si>
    <t>M3</t>
  </si>
  <si>
    <t>Administração Central</t>
  </si>
  <si>
    <t xml:space="preserve"> 1 </t>
  </si>
  <si>
    <t xml:space="preserve"> 2 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</si>
  <si>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</si>
  <si>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</si>
  <si>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</si>
  <si>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DEMOLIÇÕES / REMOÇÕES - 1ª ETAPA (REFORÇO ESTRUTURAL)</t>
  </si>
  <si>
    <t>470,96</t>
  </si>
  <si>
    <t>79,98</t>
  </si>
  <si>
    <t>2,53</t>
  </si>
  <si>
    <t>REMOÇÃO DE PORTAS, DE FORMA MANUAL, SEM REAPROVEITAMENTO. AF_12/2017</t>
  </si>
  <si>
    <t>13,02</t>
  </si>
  <si>
    <t>7,14</t>
  </si>
  <si>
    <t>13,00</t>
  </si>
  <si>
    <t xml:space="preserve"> REF. 97666 </t>
  </si>
  <si>
    <t>REMOÇÃO DE BARRAS, DE FORMA MANUAL, COM REAPROVEITAMENTO</t>
  </si>
  <si>
    <t xml:space="preserve"> 3.11 </t>
  </si>
  <si>
    <t xml:space="preserve"> REF. CPOS 04.14.020 </t>
  </si>
  <si>
    <t>11,22</t>
  </si>
  <si>
    <t xml:space="preserve"> 3.12 </t>
  </si>
  <si>
    <t xml:space="preserve"> REF. SINAPI - 85421 </t>
  </si>
  <si>
    <t>REMOCAO DE ESPELHO</t>
  </si>
  <si>
    <t>2,16</t>
  </si>
  <si>
    <t xml:space="preserve"> 3.13 </t>
  </si>
  <si>
    <t xml:space="preserve"> REF.:  SBC 022441 </t>
  </si>
  <si>
    <t>REMOÇÃO DE DIVISÓRIAS NAVAIS, SEM O REAPROVEITAMENTO.</t>
  </si>
  <si>
    <t>21,66</t>
  </si>
  <si>
    <t xml:space="preserve"> 4 </t>
  </si>
  <si>
    <t>DEMOLIÇÕES / REMOÇÕES - 2ª ETAPA (TERRAÇO COBERTURA)</t>
  </si>
  <si>
    <t xml:space="preserve"> 97629 </t>
  </si>
  <si>
    <t>DEMOLIÇÃO DE CONTRAPISO, DE FORMA MECANIZADA COM MARTELETE, SEM REAPROVEITAMENTO. AF_12/2017</t>
  </si>
  <si>
    <t>27,08</t>
  </si>
  <si>
    <t xml:space="preserve"> 97631 </t>
  </si>
  <si>
    <t>DEMOLIÇÃO DE ARGAMASSAS, DE FORMA MANUAL, SEM REAPROVEITAMENTO. AF_12/2017</t>
  </si>
  <si>
    <t xml:space="preserve"> REF. ORSE 7218 </t>
  </si>
  <si>
    <t xml:space="preserve">REMOÇÃO DE IMPERMEABILIZAÇÃO COM MANTA ASFALTICA </t>
  </si>
  <si>
    <t>294,94</t>
  </si>
  <si>
    <t xml:space="preserve"> 4.4 </t>
  </si>
  <si>
    <t xml:space="preserve"> 4.5 </t>
  </si>
  <si>
    <t xml:space="preserve"> 97626 </t>
  </si>
  <si>
    <t>DEMOLIÇÃO DE PILARES E VIGAS EM CONCRETO ARMADO, DE FORMA MANUAL, SEM REAPROVEITAMENTO. AF_12/2017</t>
  </si>
  <si>
    <t>0,20</t>
  </si>
  <si>
    <t xml:space="preserve"> 4.6 </t>
  </si>
  <si>
    <t xml:space="preserve"> 97662 </t>
  </si>
  <si>
    <t>REMOÇÃO DE TUBULAÇÕES (TUBOS E CONEXÕES) DE ÁGUA FRIA, DE FORMA MANUAL, SEM REAPROVEITAMENTO. AF_12/2017</t>
  </si>
  <si>
    <t xml:space="preserve"> 4.7 </t>
  </si>
  <si>
    <t xml:space="preserve"> 5 </t>
  </si>
  <si>
    <t>DEMOLIÇÕES / REMOÇÕES - 3ª ETAPA (INTERNO)</t>
  </si>
  <si>
    <t xml:space="preserve"> 5.1 </t>
  </si>
  <si>
    <t>DEMOLIÇÃO DE REVESTIMENTO CERÂMICO, DE FORMA MECANIZADA COM MARTELETE, SEM REAPROVEITAMENTO. AF_12/2017</t>
  </si>
  <si>
    <t>84,82</t>
  </si>
  <si>
    <t xml:space="preserve"> 5.2 </t>
  </si>
  <si>
    <t xml:space="preserve"> 5.3 </t>
  </si>
  <si>
    <t>DEMOLIÇÃO DE ARGAMASSAS, DE FORMA MANUAL, SEM REAPROVEITAMENTO. AF_12/2017 - PARA IMPERMEABILIZAÇÃO INTERNA</t>
  </si>
  <si>
    <t>38,93</t>
  </si>
  <si>
    <t xml:space="preserve"> 5.4 </t>
  </si>
  <si>
    <t xml:space="preserve"> REF.: SINAPI (88316) </t>
  </si>
  <si>
    <t>REMOÇÃO DE BANNERS DA FACHADA</t>
  </si>
  <si>
    <t xml:space="preserve"> 6 </t>
  </si>
  <si>
    <t>DEMOLIÇÕES / REMOÇÕES - 4ª ETAPA (DIVISA)</t>
  </si>
  <si>
    <t xml:space="preserve"> 6.1 </t>
  </si>
  <si>
    <t>DEMOLIÇÃO DE ALVENARIA PARA QUALQUER TIPO DE BLOCO, DE FORMA MECANIZADA, SEM REAPROVEITAMENTO. AF_12/2017</t>
  </si>
  <si>
    <t>3,02</t>
  </si>
  <si>
    <t xml:space="preserve"> 6.2 </t>
  </si>
  <si>
    <t xml:space="preserve"> REF. CPOS 04.09.100 </t>
  </si>
  <si>
    <t>RETIRADA DE GUARDA-CORPO OU GRADIL EM GERAL</t>
  </si>
  <si>
    <t>10,08</t>
  </si>
  <si>
    <t xml:space="preserve"> 6.3 </t>
  </si>
  <si>
    <t xml:space="preserve"> REF SETOP DEM-TEL-020 </t>
  </si>
  <si>
    <t>REMOÇÃO DE TELHA ONDULADA FIBROCIMENTO E ESTRUTURA</t>
  </si>
  <si>
    <t>13,84</t>
  </si>
  <si>
    <t xml:space="preserve"> 6.4 </t>
  </si>
  <si>
    <t xml:space="preserve"> REF 85383 11/2017 </t>
  </si>
  <si>
    <t>REMOCAO DE CALHAS E CONDUTORES DE AGUAS PLUVIAIS</t>
  </si>
  <si>
    <t>5,04</t>
  </si>
  <si>
    <t xml:space="preserve"> 7 </t>
  </si>
  <si>
    <t>REFORÇO ESTRUTURAL - FUNDAÇÃO</t>
  </si>
  <si>
    <t xml:space="preserve"> 7.1 </t>
  </si>
  <si>
    <t xml:space="preserve"> REF 101175 </t>
  </si>
  <si>
    <t>ESTACA BROCA DE CONCRETO 25MPA, DIÂMETRO DE 30CM, ESCAVAÇÃO MANUAL COM TRADO CONCHA</t>
  </si>
  <si>
    <t>198,00</t>
  </si>
  <si>
    <t xml:space="preserve"> 7.2 </t>
  </si>
  <si>
    <t xml:space="preserve"> 96523 </t>
  </si>
  <si>
    <t>ESCAVAÇÃO MANUAL PARA BLOCO DE COROAMENTO OU SAPATA (INCLUINDO ESCAVAÇÃO PARA COLOCAÇÃO DE FÔRMAS). AF_06/2017</t>
  </si>
  <si>
    <t>6,33</t>
  </si>
  <si>
    <t xml:space="preserve"> 7.3 </t>
  </si>
  <si>
    <t xml:space="preserve"> 96527 </t>
  </si>
  <si>
    <t>ESCAVAÇÃO MANUAL DE VALA PARA VIGA BALDRAME (INCLUINDO ESCAVAÇÃO PARA COLOCAÇÃO DE FÔRMAS). AF_06/2017</t>
  </si>
  <si>
    <t>2,18</t>
  </si>
  <si>
    <t xml:space="preserve"> 7.4 </t>
  </si>
  <si>
    <t xml:space="preserve"> 95577 </t>
  </si>
  <si>
    <t>MONTAGEM DE ARMADURA DE ESTACAS, DIÂMETRO = 10,0 MM. AF_09/2021_PS</t>
  </si>
  <si>
    <t>KG</t>
  </si>
  <si>
    <t>316,80</t>
  </si>
  <si>
    <t xml:space="preserve"> 7.5 </t>
  </si>
  <si>
    <t xml:space="preserve"> 95583 </t>
  </si>
  <si>
    <t>MONTAGEM DE ARMADURA TRANSVERSAL DE ESTACAS DE SEÇÃO CIRCULAR, DIÂMETRO = 5,0 MM. AF_09/2021_PS</t>
  </si>
  <si>
    <t>126,72</t>
  </si>
  <si>
    <t xml:space="preserve"> 7.6 </t>
  </si>
  <si>
    <t xml:space="preserve"> 96531 </t>
  </si>
  <si>
    <t>FABRICAÇÃO, MONTAGEM E DESMONTAGEM DE FÔRMA PARA BLOCO DE COROAMENTO, EM MADEIRA SERRADA, E=25 MM, 2 UTILIZAÇÕES. AF_06/2017</t>
  </si>
  <si>
    <t>24,29</t>
  </si>
  <si>
    <t xml:space="preserve"> 7.7 </t>
  </si>
  <si>
    <t xml:space="preserve"> 96533 </t>
  </si>
  <si>
    <t>FABRICAÇÃO, MONTAGEM E DESMONTAGEM DE FÔRMA PARA VIGA BALDRAME, EM MADEIRA SERRADA, E=25 MM, 2 UTILIZAÇÕES. AF_06/2017</t>
  </si>
  <si>
    <t>15,42</t>
  </si>
  <si>
    <t xml:space="preserve"> 7.8 </t>
  </si>
  <si>
    <t xml:space="preserve"> REF 96555 </t>
  </si>
  <si>
    <t>CONCRETAGEM DE BLOCOS DE COROAMENTO E VIGAS BALDRAME, FCK 25 MPA, COM USO DE JERICA  LANÇAMENTO, ADENSAMENTO E ACABAMENTO. AF_06/2017</t>
  </si>
  <si>
    <t>8,51</t>
  </si>
  <si>
    <t xml:space="preserve"> 8 </t>
  </si>
  <si>
    <t>REFORÇO ESTRUTURAL - ESTRUTURA METÁLICA - 1ª ETAPA</t>
  </si>
  <si>
    <t xml:space="preserve"> 8.1 </t>
  </si>
  <si>
    <t>53,53</t>
  </si>
  <si>
    <t xml:space="preserve"> 8.2 </t>
  </si>
  <si>
    <t xml:space="preserve"> 98561 </t>
  </si>
  <si>
    <t>IMPERMEABILIZAÇÃO DE PAREDES COM ARGAMASSA DE CIMENTO E AREIA, COM ADITIVO IMPERMEABILIZANTE, E = 2CM. AF_06/2018</t>
  </si>
  <si>
    <t>50,00</t>
  </si>
  <si>
    <t xml:space="preserve"> 9 </t>
  </si>
  <si>
    <t>REFORÇO ESTRUTURAL - ESTRUTURA METÁLICA - 2ª ETAPA</t>
  </si>
  <si>
    <t xml:space="preserve"> 10 </t>
  </si>
  <si>
    <t>TERRAÇO/COBERTURA - IMPERMEABILIZAÇÃO</t>
  </si>
  <si>
    <t xml:space="preserve"> 10.1 </t>
  </si>
  <si>
    <t xml:space="preserve"> REF IOPES 010331 </t>
  </si>
  <si>
    <t>DEMOLIÇÃO DE PISO, SOLEIRA, PEITORIS E ESCADAS EM MÁRMORE OU GRANITO, EXCLUSIVE REGULARIZAÇÃO</t>
  </si>
  <si>
    <t xml:space="preserve"> 10.2 </t>
  </si>
  <si>
    <t xml:space="preserve"> 022711 </t>
  </si>
  <si>
    <t>RETIRADA DE PORTAS</t>
  </si>
  <si>
    <t xml:space="preserve"> 10.3 </t>
  </si>
  <si>
    <t xml:space="preserve"> 112850 </t>
  </si>
  <si>
    <t>RECOLOCACAO DE PORTAS ALUMINIO INCL.VIDROS(EXISTENTES)</t>
  </si>
  <si>
    <t xml:space="preserve"> 10.4 </t>
  </si>
  <si>
    <t>SOLEIRA EM GRANITO PRETO SÃO GABRIEL, LARGURA 15 CM, ESPESSURA 2,0 CM. AF_09/2020</t>
  </si>
  <si>
    <t xml:space="preserve"> 10.5 </t>
  </si>
  <si>
    <t xml:space="preserve"> 88476 </t>
  </si>
  <si>
    <t>CONTRAPISO COM ARGAMASSA AUTONIVELANTE, APLICADO SOBRE LAJE, ADERIDO, ESPESSURA 2CM. AF_07/2021</t>
  </si>
  <si>
    <t>270,75</t>
  </si>
  <si>
    <t xml:space="preserve"> 10.6 </t>
  </si>
  <si>
    <t>IMPERMEABILIZAÇÃO DE SUPERFÍCIE COM MANTA ASFÁLTICA, UMA CAMADA, INCLUSIVE APLICAÇÃO DE PRIMER ASFÁLTICO, E=3MM. AF_06/2018 - INCLUSIVE NA VERTICAL 30CM</t>
  </si>
  <si>
    <t xml:space="preserve"> 10.7 </t>
  </si>
  <si>
    <t>PROTEÇÃO MECÂNICA DE SUPERFICIE HORIZONTAL COM ARGAMASSA DE CIMENTO E AREIA, TRAÇO 1:3, E=3CM. AF_06/2018 - INCLUSIVE NA VERTICAL 30CM</t>
  </si>
  <si>
    <t xml:space="preserve"> 10.8 </t>
  </si>
  <si>
    <t xml:space="preserve"> REF. ORSE - 9430 </t>
  </si>
  <si>
    <t>CORTE EM ALVENARIA COM MAKITA E DISCO DIAMANTADO PARA COLOCAÇÃO DE RUFO EMBUTIDO</t>
  </si>
  <si>
    <t xml:space="preserve"> 10.9 </t>
  </si>
  <si>
    <t>FURO EM CONCRETO PARA DIÂMETROS MAIORES QUE 75 MM. AF_05/2015 - PASSAGEM DE TUBULAÇÃO DO AR</t>
  </si>
  <si>
    <t xml:space="preserve"> 10.10 </t>
  </si>
  <si>
    <t xml:space="preserve"> REF SINAPI 97144 + SETOP PIS-JUN-005 </t>
  </si>
  <si>
    <t>120,00</t>
  </si>
  <si>
    <t xml:space="preserve"> 11 </t>
  </si>
  <si>
    <t>ALVENARIA (DIVISA)</t>
  </si>
  <si>
    <t xml:space="preserve"> 11.1 </t>
  </si>
  <si>
    <t xml:space="preserve"> 101173 </t>
  </si>
  <si>
    <t>ESTACA BROCA DE CONCRETO, DIÂMETRO DE 20CM, ESCAVAÇÃO MANUAL COM TRADO CONCHA, COM ARMADURA DE ARRANQUE. AF_05/2020</t>
  </si>
  <si>
    <t xml:space="preserve"> 11.2 </t>
  </si>
  <si>
    <t xml:space="preserve"> 89472 </t>
  </si>
  <si>
    <t>ALVENARIA DE BLOCOS DE CONCRETO ESTRUTURAL 14X19X39 CM (ESPESSURA 14 CM), FBK = 14 MPA, UTILIZANDO COLHER DE PEDREIRO. AF_10/2022</t>
  </si>
  <si>
    <t>15,15</t>
  </si>
  <si>
    <t xml:space="preserve"> 11.3 </t>
  </si>
  <si>
    <t xml:space="preserve"> 89996 </t>
  </si>
  <si>
    <t>ARMAÇÃO VERTICAL DE ALVENARIA ESTRUTURAL; DIÂMETRO DE 10,0 MM. AF_09/2021</t>
  </si>
  <si>
    <t>5,76</t>
  </si>
  <si>
    <t xml:space="preserve"> 11.4 </t>
  </si>
  <si>
    <t xml:space="preserve"> 89998 </t>
  </si>
  <si>
    <t>ARMAÇÃO DE CINTA DE ALVENARIA ESTRUTURAL; DIÂMETRO DE 10,0 MM. AF_09/2021</t>
  </si>
  <si>
    <t xml:space="preserve"> 11.5 </t>
  </si>
  <si>
    <t xml:space="preserve"> 89993 </t>
  </si>
  <si>
    <t>GRAUTEAMENTO VERTICAL EM ALVENARIA ESTRUTURAL. AF_09/2021</t>
  </si>
  <si>
    <t>0,30</t>
  </si>
  <si>
    <t xml:space="preserve"> 11.6 </t>
  </si>
  <si>
    <t xml:space="preserve"> 93205 </t>
  </si>
  <si>
    <t>CINTA DE AMARRAÇÃO DE ALVENARIA MOLDADA IN LOCO COM UTILIZAÇÃO DE BLOCOS CANALETA. AF_03/2016</t>
  </si>
  <si>
    <t xml:space="preserve"> 11.7 </t>
  </si>
  <si>
    <t xml:space="preserve"> 15.04.007 </t>
  </si>
  <si>
    <t>MASSA NIVELADORA PARA EXTERIOR - EXTERNA</t>
  </si>
  <si>
    <t xml:space="preserve"> 11.8 </t>
  </si>
  <si>
    <t xml:space="preserve"> 95305 </t>
  </si>
  <si>
    <t>TEXTURA ACRÍLICA, APLICAÇÃO MANUAL EM PAREDE, UMA DEMÃO. AF_04/2023 - EXTERNA</t>
  </si>
  <si>
    <t xml:space="preserve"> 12 </t>
  </si>
  <si>
    <t>COBERTURA DE DIVISA/VIZINHO E ÁGUAS PLUVIAIS INTERNA</t>
  </si>
  <si>
    <t xml:space="preserve"> 12.1 </t>
  </si>
  <si>
    <t xml:space="preserve"> REF CAERN 1080035 </t>
  </si>
  <si>
    <t>ESTRUTURA DE MADEIRA EM MASSARANDUBA PARA COBERTURA COM TELHA EM FIBROCIMENTO, APOIADA SOBRE PAREDES</t>
  </si>
  <si>
    <t>6,65</t>
  </si>
  <si>
    <t xml:space="preserve"> 12.2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</si>
  <si>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</si>
  <si>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</si>
  <si>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12.3 </t>
  </si>
  <si>
    <t xml:space="preserve"> 94227 </t>
  </si>
  <si>
    <t>CALHA EM CHAPA DE AÇO GALVANIZADO NÚMERO 24, DESENVOLVIMENTO DE 33 CM, INCLUSO TRANSPORTE VERTICAL. AF_07/2019</t>
  </si>
  <si>
    <t>5,05</t>
  </si>
  <si>
    <t xml:space="preserve"> 12.4 </t>
  </si>
  <si>
    <t>RUFO EM CHAPA DE AÇO GALVANIZADO NÚMERO 24, CORTE DE 25 CM, INCLUSO TRANSPORTE VERTICAL. AF_07/2019</t>
  </si>
  <si>
    <t>7,65</t>
  </si>
  <si>
    <t xml:space="preserve"> 12.5 </t>
  </si>
  <si>
    <t xml:space="preserve"> 89512 </t>
  </si>
  <si>
    <t>TUBO PVC, SÉRIE R, ÁGUA PLUVIAL, DN 100 MM, FORNECIDO E INSTALADO EM RAMAL DE ENCAMINHAMENTO. AF_06/2022</t>
  </si>
  <si>
    <t xml:space="preserve"> 12.6 </t>
  </si>
  <si>
    <t xml:space="preserve"> 89529 </t>
  </si>
  <si>
    <t>JOELHO 90 GRAUS, PVC, SERIE R, ÁGUA PLUVIAL, DN 100 MM, JUNTA ELÁSTICA, FORNECIDO E INSTALADO EM RAMAL DE ENCAMINHAMENTO. AF_06/2022</t>
  </si>
  <si>
    <t xml:space="preserve"> 12.7 </t>
  </si>
  <si>
    <t xml:space="preserve"> 93358 </t>
  </si>
  <si>
    <t>ESCAVAÇÃO MANUAL DE VALA COM PROFUNDIDADE MENOR OU IGUAL A 1,30 M. AF_02/2021</t>
  </si>
  <si>
    <t>0,96</t>
  </si>
  <si>
    <t xml:space="preserve"> 12.8 </t>
  </si>
  <si>
    <t xml:space="preserve"> 94342 </t>
  </si>
  <si>
    <t>ATERRO MANUAL DE VALAS COM AREIA PARA ATERRO E COMPACTAÇÃO MECANIZADA. AF_05/2016</t>
  </si>
  <si>
    <t>0,86</t>
  </si>
  <si>
    <t>PAREDES INTERNAS - IMPERMEABILIZAÇÃO, RASGOS E EMBOÇO</t>
  </si>
  <si>
    <t>IMPERMEABILIZAÇÃO DE PAREDES COM ARGAMASSA DE CIMENTO E AREIA, COM ADITIVO IMPERMEABILIZANTE, E = 2CM. AF_06/2018 - PAREDE INT. DE DIVISA COM VIZINHO E TODA PAREDE INT. DA FLOREIRA</t>
  </si>
  <si>
    <t>38,94</t>
  </si>
  <si>
    <t xml:space="preserve"> 98555 </t>
  </si>
  <si>
    <t>IMPERMEABILIZAÇÃO DE SUPERFÍCIE COM ARGAMASSA POLIMÉRICA / MEMBRANA ACRÍLICA, 3 DEMÃOS. AF_06/2018</t>
  </si>
  <si>
    <t>EMBOÇO OU MASSA ÚNICA EM ARGAMASSA TRAÇO 1:2:8, PREPARO MANUAL, APLICADA MANUALMENTE EM PANOS CEGOS DE FACHADA (SEM PRESENÇA DE VÃOS), ESPESSURA DE 25 MM. AF_09/2022 - PAREDE INT. DE DIVISA COM VIZINHO E TODA PAREDE INT. DA FLOREIRA</t>
  </si>
  <si>
    <t>151,70</t>
  </si>
  <si>
    <t xml:space="preserve"> 90443 </t>
  </si>
  <si>
    <t>RASGO EM ALVENARIA PARA RAMAIS/ DISTRIBUIÇÃO COM DIAMETROS MENORES OU IGUAIS A 40 MM. AF_05/2015</t>
  </si>
  <si>
    <t>145,00</t>
  </si>
  <si>
    <t>ESGOTO INTERNO</t>
  </si>
  <si>
    <t xml:space="preserve"> 104328 </t>
  </si>
  <si>
    <t>CAIXA SIFONADA, COM GRELHA QUADRADA, PVC, DN 100 X 140 X 50 MM, JUNTA SOLDÁVEL, FORNECIDA E INSTALADA EM RAMAL DE DESCARGA OU EM RAMAL DE ESGOTO SANITÁRIO. AF_08/2022</t>
  </si>
  <si>
    <t xml:space="preserve"> 89708 </t>
  </si>
  <si>
    <t>CAIXA SIFONADA, PVC, DN 150 X 170 X 75 MM, JUNTA ELÁSTICA, FORNECIDA E INSTALADA EM RAMAL DE DESCARGA OU EM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</si>
  <si>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</si>
  <si>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</si>
  <si>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89743 </t>
  </si>
  <si>
    <t>CURVA LONGA 90 GRAUS, PVC, SERIE NORMAL, ESGOTO PREDIAL, DN 75 MM, JUNTA ELÁSTICA,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</si>
  <si>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</si>
  <si>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</si>
  <si>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</si>
  <si>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</si>
  <si>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>37,00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</si>
  <si>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</si>
  <si>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</si>
  <si>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89520 </t>
  </si>
  <si>
    <t>JOELHO 45 GRAUS, PVC, SERIE R, ÁGUA PLUVIAL, DN 50 MM, JUNTA ELÁSTICA, FORNECIDO E INSTALADO EM RAMAL DE ENCAMINHAMENTO. AF_06/2022</t>
  </si>
  <si>
    <t xml:space="preserve"> 89524 </t>
  </si>
  <si>
    <t>JOELHO 45 GRAUS, PVC, SERIE R, ÁGUA PLUVIAL, DN 75 MM, JUNTA ELÁSTICA, FORNECIDO E INSTALADO EM RAMAL DE ENCAMINHAMENTO. AF_06/2022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</si>
  <si>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</si>
  <si>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</si>
  <si>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</si>
  <si>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</si>
  <si>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89737 </t>
  </si>
  <si>
    <t>JOELHO 90 GRAUS, PVC, SERIE NORMAL, ESGOTO PREDIAL, DN 75 MM, JUNTA ELÁSTICA, FORNECIDO E INSTALADO EM RAMAL DE DESCARGA OU RAMAL DE ESGOTO SANITÁRIO. AF_08/2022</t>
  </si>
  <si>
    <t>JOELHO 90 GRAUS, PVC, SERIE REFORÇADA, ESGOTO PREDIAL, DN 50 MM, JUNTA ELÁSTICA, FORNECIDO E INSTALADO EM RAMAL DE DESCARGA OU RAMAL DE ESGOTO SANITÁRIO. AF_08/2022</t>
  </si>
  <si>
    <t xml:space="preserve"> REF 89797 + 00003659 </t>
  </si>
  <si>
    <t>JUNÇÃO SIMPLES, PVC, SERIE NORMAL, ESGOTO PREDIAL, DN 100 X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</si>
  <si>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</si>
  <si>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</si>
  <si>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</si>
  <si>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</si>
  <si>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053084 </t>
  </si>
  <si>
    <t>JUNCAO PVC ESGOTO 75x50mm</t>
  </si>
  <si>
    <t xml:space="preserve"> 89563 </t>
  </si>
  <si>
    <t>JUNÇÃO SIMPLES, PVC, SERIE R, ÁGUA PLUVIAL, DN 50 MM, JUNTA ELÁSTICA, FORNECIDO E INSTALADO EM RAMAL DE ENCAMINHAMENTO. AF_06/2022</t>
  </si>
  <si>
    <t xml:space="preserve"> 89565 </t>
  </si>
  <si>
    <t>JUNÇÃO SIMPLES, PVC, SERIE R, ÁGUA PLUVIAL, DN 75 X 75 MM, JUNTA ELÁSTICA, FORNECIDO E INSTALADO EM RAMAL DE ENCAMINHAMENTO. AF_06/2022</t>
  </si>
  <si>
    <t xml:space="preserve"> REF 89557 + 00020043 </t>
  </si>
  <si>
    <t>REDUÇÃO EXCÊNTRICA, PVC, SERIE R, ÁGUA PLUVIAL, DN 100 X 50 MM, JUNTA ELÁSTICA, FORNECIDO E INSTALADO EM RAMAL DE ENCAMINHAMENTO. AF_06/2022</t>
  </si>
  <si>
    <t xml:space="preserve"> REF 89557 + 00020044 </t>
  </si>
  <si>
    <t>REDUÇÃO EXCÊNTRICA, PVC, SERIE NORMAL, ÁGUA PLUVIAL, DN 100 X 75 MM, JUNTA ELÁSTICA, FORNECIDO E INSTALADO EM RAMAL DE ENCAMINHAMENTO. AF_06/2022</t>
  </si>
  <si>
    <t xml:space="preserve"> REF 89557 + 00020042 </t>
  </si>
  <si>
    <t>REDUÇÃO EXCÊNTRICA, PVC, SERIE NORMAL, ÁGUA PLUVIAL, DN 75 X 50 MM, JUNTA ELÁSTICA, FORNECIDO E INSTALADO EM RAMAL DE ENCAMINHAMENTO. AF_06/2022</t>
  </si>
  <si>
    <t xml:space="preserve"> 89549 </t>
  </si>
  <si>
    <t>REDUÇÃO EXCÊNTRICA, PVC, SERIE R, ÁGUA PLUVIAL, DN 75 X 50 MM, JUNTA ELÁSTICA, FORNECIDO E INSTALADO EM RAMAL DE ENCAMINHAMENTO. AF_06/2022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</si>
  <si>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</si>
  <si>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</si>
  <si>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89786 </t>
  </si>
  <si>
    <t>TE, PVC, SERIE NORMAL, ESGOTO PREDIAL, DN 75 X 75 MM, JUNTA ELÁSTICA, FORNECIDO E INSTALADO EM RAMAL DE DESCARGA OU RAMAL DE ESGOTO SANITÁRIO. AF_08/2022</t>
  </si>
  <si>
    <t>74,74</t>
  </si>
  <si>
    <t xml:space="preserve"> 89711 </t>
  </si>
  <si>
    <t>TUBO PVC, SERIE NORMAL, ESGOTO PREDIAL, DN 40 MM, FORNECIDO E INSTALADO EM RAMAL DE DESCARGA OU RAMAL DE ESGOTO SANITÁRIO. AF_08/2022</t>
  </si>
  <si>
    <t>20,85</t>
  </si>
  <si>
    <t xml:space="preserve"> 89712 </t>
  </si>
  <si>
    <t>TUBO PVC, SERIE NORMAL, ESGOTO PREDIAL, DN 50 MM, FORNECIDO E INSTALADO EM RAMAL DE DESCARGA OU RAMAL DE ESGOTO SANITÁRIO. AF_08/2022</t>
  </si>
  <si>
    <t>60,46</t>
  </si>
  <si>
    <t xml:space="preserve"> 89713 </t>
  </si>
  <si>
    <t>TUBO PVC, SERIE NORMAL, ESGOTO PREDIAL, DN 75 MM, FORNECIDO E INSTALADO EM RAMAL DE DESCARGA OU RAMAL DE ESGOTO SANITÁRIO. AF_08/2022</t>
  </si>
  <si>
    <t>52,70</t>
  </si>
  <si>
    <t xml:space="preserve"> 89509 </t>
  </si>
  <si>
    <t>TUBO PVC, SÉRIE R, ÁGUA PLUVIAL, DN 50 MM, FORNECIDO E INSTALADO EM RAMAL DE ENCAMINHAMENTO. AF_06/2022</t>
  </si>
  <si>
    <t>7,85</t>
  </si>
  <si>
    <t xml:space="preserve"> 89511 </t>
  </si>
  <si>
    <t>TUBO PVC, SÉRIE R, ÁGUA PLUVIAL, DN 75 MM, FORNECIDO E INSTALADO EM RAMAL DE ENCAMINHAMENTO. AF_06/2022</t>
  </si>
  <si>
    <t>20,69</t>
  </si>
  <si>
    <t xml:space="preserve"> REF SETOP (HID-GRE-015) </t>
  </si>
  <si>
    <t>PORTA GRELHA COM GRELHA AÇO INOX, FECHO GIRATÓRIO 100 X 100 MM</t>
  </si>
  <si>
    <t xml:space="preserve"> REF SETOP (HID-GRE-020) </t>
  </si>
  <si>
    <t>PORTA GRELHA COM GRELHA EM AÇO INOX, FECHO GIRATÓRIO 150 X 150 MM</t>
  </si>
  <si>
    <t>11,67</t>
  </si>
  <si>
    <t xml:space="preserve"> 96995 </t>
  </si>
  <si>
    <t>REATERRO MANUAL APILOADO COM SOQUETE. AF_10/2017</t>
  </si>
  <si>
    <t>10,53</t>
  </si>
  <si>
    <t>ESGOTO EXTERNO</t>
  </si>
  <si>
    <t>4,15</t>
  </si>
  <si>
    <t>3,75</t>
  </si>
  <si>
    <t xml:space="preserve"> REF. SINAPI 94992 + 98560 </t>
  </si>
  <si>
    <t>EXECUÇÃO DE PASSEIO (CALÇADA) OU PISO DE CONCRETO COM CONCRETO MOLDADO IN LOCO, FEITO EM OBRA, ACABAMENTO CONVENCIONAL, COM ADITIVO IMPERMEABILIZANTE, ESPESSURA 6 CM, ARMADO. AF_07/2016 - INCLUSIVE ÁREA DO ASFALTO</t>
  </si>
  <si>
    <t>10,40</t>
  </si>
  <si>
    <t xml:space="preserve"> REF. SINAPI 97628 (2) </t>
  </si>
  <si>
    <t>DEMOLIÇÃO DE PAVIMENTAÇÃO TIPO PEDRA MIRACEMA</t>
  </si>
  <si>
    <t>0,26</t>
  </si>
  <si>
    <t>ALVENARIA DE BLOCOS DE CONCRETO ESTRUTURAL 14X19X39 CM (ESPESSURA 14 CM), FBK = 14 MPA, UTILIZANDO COLHER DE PEDREIRO. AF_10/2022 - 3 CAIXAS DE INSPEÇÃO 40x40x70CM - 1 CAIXA PEQUENA DE GORDURA 40x40x135CM - 1 CAIXA GRANDE DE GORDURA 150x80x135CM</t>
  </si>
  <si>
    <t>11,73</t>
  </si>
  <si>
    <t xml:space="preserve"> REF 6171 </t>
  </si>
  <si>
    <t>TAMPA DE CONCRETO ARMADO 40X40X7CM PARA CAIXA</t>
  </si>
  <si>
    <t xml:space="preserve"> REF 6172-2 </t>
  </si>
  <si>
    <t>TAMPA DE CONCRETO ARMADO 80X150X7CM PARA CAIXA</t>
  </si>
  <si>
    <t xml:space="preserve"> 94994 </t>
  </si>
  <si>
    <t>EXECUÇÃO DE PASSEIO (CALÇADA) OU PISO DE CONCRETO COM CONCRETO MOLDADO IN LOCO, FEITO EM OBRA, ACABAMENTO CONVENCIONAL, ESPESSURA 8 CM, ARMADO. AF_08/2022 - BASE DAS CAIXAS</t>
  </si>
  <si>
    <t>1,84</t>
  </si>
  <si>
    <t xml:space="preserve"> 89714 </t>
  </si>
  <si>
    <t>TUBO PVC, SERIE NORMAL, ESGOTO PREDIAL, DN 100 MM, FORNECIDO E INSTALADO EM RAMAL DE DESCARGA OU RAMAL DE ESGOTO SANITÁRIO. AF_08/2022</t>
  </si>
  <si>
    <t>ESGOTO DO PISO SUPERIOR</t>
  </si>
  <si>
    <t xml:space="preserve"> 89848 </t>
  </si>
  <si>
    <t>TUBO PVC, SERIE NORMAL, ESGOTO PREDIAL, DN 100 MM, FORNECIDO E INSTALADO EM SUBCOLETOR AÉREO DE ESGOTO SANITÁRIO. AF_08/2022</t>
  </si>
  <si>
    <t xml:space="preserve"> 89861 </t>
  </si>
  <si>
    <t>JUNÇÃO SIMPLES, PVC, SERIE NORMAL, ESGOTO PREDIAL, DN 100 X 100 MM, JUNTA ELÁSTICA, FORNECIDO E INSTALADO EM SUBCOLETOR AÉREO DE ESGOTO SANITÁRIO. AF_08/2022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</si>
  <si>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</si>
  <si>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</si>
  <si>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91187 </t>
  </si>
  <si>
    <t>FIXAÇÃO DE TUBOS HORIZONTAIS DE PVC, CPVC OU COBRE DIÂMETROS MAIORES QUE 75 MM COM ABRAÇADEIRA METÁLICA FLEXÍVEL 18 MM, FIXADA DIRETAMENTE NA LAJE. AF_05/2015</t>
  </si>
  <si>
    <t xml:space="preserve"> 89857 </t>
  </si>
  <si>
    <t>LUVA DE CORRER, PVC, SERIE NORMAL, ESGOTO PREDIAL, DN 100 MM, JUNTA ELÁSTICA, FORNECIDO E INSTALADO EM SUBCOLETOR AÉREO DE ESGOTO SANITÁRIO. AF_08/2022</t>
  </si>
  <si>
    <t xml:space="preserve"> REF SINAPI 72293 </t>
  </si>
  <si>
    <t>CAP PVC ESGOTO 100MM (TAMPÃO) - FORNECIMENTO E INSTALAÇÃO</t>
  </si>
  <si>
    <t>ESGOTO - ÁREA DO ASFALTO</t>
  </si>
  <si>
    <t xml:space="preserve"> REF. CPOS 11.20.050 </t>
  </si>
  <si>
    <t>CORTE DE PISO, COM SERRA DE DISCO DIAMANTADO PARA PISOS</t>
  </si>
  <si>
    <t>1,60</t>
  </si>
  <si>
    <t>1,44</t>
  </si>
  <si>
    <t xml:space="preserve"> 73849/002 </t>
  </si>
  <si>
    <t>AREIA ASFALTO A FRIO (AAUF), COM EMULSAO RR-2C INCLUSO USINAGEM E APLICACAO, EXCLUSIVE TRANSPORTE</t>
  </si>
  <si>
    <t>0,80</t>
  </si>
  <si>
    <t>ESGOTO - CAIXAS DE PASSAGENS 40X40X40CM</t>
  </si>
  <si>
    <t>0,13</t>
  </si>
  <si>
    <t>1,28</t>
  </si>
  <si>
    <t>EXECUÇÃO DE PASSEIO (CALÇADA) OU PISO DE CONCRETO COM CONCRETO MOLDADO IN LOCO, FEITO EM OBRA, ACABAMENTO CONVENCIONAL, ESPESSURA 8 CM, ARMADO. AF_08/2022  - BASE DAS CAIXAS</t>
  </si>
  <si>
    <t>0,32</t>
  </si>
  <si>
    <t>PISO - REGULARIZAÇÃO</t>
  </si>
  <si>
    <t xml:space="preserve"> 19.1 </t>
  </si>
  <si>
    <t>470,00</t>
  </si>
  <si>
    <t>PAREDES EM DRYWALL</t>
  </si>
  <si>
    <t xml:space="preserve"> REF 96359 </t>
  </si>
  <si>
    <t>PAREDE COM SISTEMA EM CHAPAS DE GESSO PARA DRYWALL, USO INTERNO, COM DUAS FACES SIMPLES E ESTRUTURA METÁLICA COM GUIAS SIMPLES 90MM, ESPAÇAMENTO ENTRE MONTANTES DE 40MM. PARA PAREDES COM ÁREA LÍQUIDA MAIOR OU IGUAL A 6 M2, COM VÃOS. ALTURA 3.70M</t>
  </si>
  <si>
    <t>183,80</t>
  </si>
  <si>
    <t>214,84</t>
  </si>
  <si>
    <t xml:space="preserve"> 96373 </t>
  </si>
  <si>
    <t>INSTALAÇÃO DE REFORÇO METÁLICO EM PAREDE DRYWALL. AF_06/2017 (FIXAÇÃO NA LAJE E PAREDES COM ÁRMARIOS)</t>
  </si>
  <si>
    <t>160,00</t>
  </si>
  <si>
    <t>398,60</t>
  </si>
  <si>
    <t>ALVENARIA INTERNA (FOGÃO)</t>
  </si>
  <si>
    <t xml:space="preserve"> 103332 </t>
  </si>
  <si>
    <t>ALVENARIA DE VEDAÇÃO DE BLOCOS CERÂMICOS FURADOS NA HORIZONTAL DE 9X14X19 CM (ESPESSURA 9 CM) E ARGAMASSA DE ASSENTAMENTO COM PREPARO EM BETONEIRA. AF_12/2021</t>
  </si>
  <si>
    <t>1,30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</si>
  <si>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</si>
  <si>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</si>
  <si>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>2,60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</si>
  <si>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</si>
  <si>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</si>
  <si>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101965 </t>
  </si>
  <si>
    <t>PEITORIL LINEAR EM GRANITO OU MÁRMORE, L = 15CM, COMPRIMENTO DE ATÉ 2M, ASSENTADO COM ARGAMASSA 1:6 COM ADITIVO. AF_11/2020</t>
  </si>
  <si>
    <t>1,50</t>
  </si>
  <si>
    <t>HIDRÁULICA</t>
  </si>
  <si>
    <t>86,10</t>
  </si>
  <si>
    <t xml:space="preserve"> 89403 </t>
  </si>
  <si>
    <t>TUBO, PVC, SOLDÁVEL, DN 32MM, INSTALADO EM RAMAL DE DISTRIBUIÇÃO DE ÁGUA - FORNECIMENTO E INSTALAÇÃO. AF_06/2022</t>
  </si>
  <si>
    <t>82,41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</si>
  <si>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</si>
  <si>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</si>
  <si>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89437 </t>
  </si>
  <si>
    <t>CURVA DE TRANSPOSIÇÃO, PVC, SOLDÁVEL, DN 32MM, INSTALADO EM RAMAL DE DISTRIBUIÇÃO DE ÁGUA   FORNECIMENTO E INSTALAÇÃO. AF_06/2022</t>
  </si>
  <si>
    <t xml:space="preserve"> 89413 </t>
  </si>
  <si>
    <t>JOELHO 90 GRAUS, PVC, SOLDÁVEL, DN 32MM, INSTALADO EM RAMAL DE DISTRIBUIÇÃO DE ÁGUA - FORNECIMENTO E INSTALAÇÃO. AF_06/2022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</si>
  <si>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</si>
  <si>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</si>
  <si>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89443 </t>
  </si>
  <si>
    <t>TE, PVC, SOLDÁVEL, DN 32MM, INSTALADO EM RAMAL DE DISTRIBUIÇÃO DE ÁGUA - FORNECIMENTO E INSTALAÇÃO. AF_06/2022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</si>
  <si>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</si>
  <si>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</si>
  <si>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89444 </t>
  </si>
  <si>
    <t>TÊ COM BUCHA DE LATÃO NA BOLSA CENTRAL, PVC, SOLDÁVEL, DN 32MM X 3/4 , INSTALADO EM RAMAL DE DISTRIBUIÇÃO DE ÁGUA - FORNECIMENTO E INSTALAÇÃO. AF_06/2022</t>
  </si>
  <si>
    <t xml:space="preserve"> 89409 </t>
  </si>
  <si>
    <t>JOELHO 45 GRAUS, PVC, SOLDÁVEL, DN 25MM, INSTALADO EM RAMAL DE DISTRIBUIÇÃO DE ÁGUA - FORNECIMENTO E INSTALAÇÃO. AF_06/2022</t>
  </si>
  <si>
    <t xml:space="preserve"> 103956 </t>
  </si>
  <si>
    <t>JOELHO DE REDUÇÃO, 90 GRAUS, PVC, SOLDÁVEL, DN 32 MM X 25 MM, INSTALADO EM RAMAL DE DISTRIBUIÇÃO DE ÁGUA - FORNECIMENTO E INSTALAÇÃO. AF_06/2022</t>
  </si>
  <si>
    <t xml:space="preserve"> 89716 </t>
  </si>
  <si>
    <t>TUBO, CPVC, SOLDÁVEL, DN 22MM, INSTALADO EM RAMAL DE DISTRIBUIÇÃO DE ÁGUA - FORNECIMENTO E INSTALAÇÃO. AF_06/2022</t>
  </si>
  <si>
    <t>24,81</t>
  </si>
  <si>
    <t xml:space="preserve"> 89717 </t>
  </si>
  <si>
    <t>TUBO, CPVC, SOLDÁVEL, DN 28MM, INSTALADO EM RAMAL DE DISTRIBUIÇÃO DE ÁGUA - FORNECIMENTO E INSTALAÇÃO. AF_06/2022</t>
  </si>
  <si>
    <t>80,79</t>
  </si>
  <si>
    <t xml:space="preserve"> 89668 </t>
  </si>
  <si>
    <t>CONECTOR, CPVC, SOLDÁVEL, DN22MM X 3/4, INSTALADO EM RAMAL OU SUB-RAMAL DE ÁGUA - FORNECIMENTO E INSTALAÇÃO. AF_06/2022</t>
  </si>
  <si>
    <t xml:space="preserve"> 89758 </t>
  </si>
  <si>
    <t>CONECTOR, CPVC, SOLDÁVEL, DN 28MM X 1 , INSTALADO EM RAMAL DE DISTRIBUIÇÃO DE ÁGUA   FORNECIMENTO E INSTALAÇÃO. AF_06/2022</t>
  </si>
  <si>
    <t xml:space="preserve"> 89759 </t>
  </si>
  <si>
    <t>BUCHA DE REDUÇÃO, CPVC, SOLDÁVEL, DN 28MM X 22MM, INSTALADO EM RAMAL DE DISTRIBUIÇÃO DE ÁGUA - FORNECIMENTO E INSTALAÇÃO. AF_06/2022</t>
  </si>
  <si>
    <t xml:space="preserve"> 89719 </t>
  </si>
  <si>
    <t>JOELHO 90 GRAUS, CPVC, SOLDÁVEL, DN 22MM, INSTALADO EM RAMAL DE DISTRIBUIÇÃO DE ÁGUA   FORNECIMENTO E INSTALAÇÃO. AF_06/2022</t>
  </si>
  <si>
    <t xml:space="preserve"> 89723 </t>
  </si>
  <si>
    <t>JOELHO 90 GRAUS, CPVC, SOLDÁVEL, DN 28MM, INSTALADO EM RAMAL DE DISTRIBUIÇÃO DE ÁGUA   FORNECIMENTO E INSTALAÇÃO. AF_06/2022</t>
  </si>
  <si>
    <t xml:space="preserve"> 89644 </t>
  </si>
  <si>
    <t>JOELHO DE TRANSIÇÃO, 90 GRAUS, CPVC, SOLDÁVEL, DN 22MM X 1/2, INSTALADO EM RAMAL OU SUB-RAMAL DE ÁGUA - FORNECIMENTO E INSTALAÇÃO. AF_06/2022</t>
  </si>
  <si>
    <t xml:space="preserve"> 89645 </t>
  </si>
  <si>
    <t>JOELHO DE TRANSIÇÃO, 90 GRAUS, CPVC, SOLDÁVEL, DN 22MM X 3/4, INSTALADO EM RAMAL OU SUB-RAMAL DE ÁGUA - FORNECIMENTO E INSTALAÇÃO. AF_06/2022</t>
  </si>
  <si>
    <t xml:space="preserve"> 89768 </t>
  </si>
  <si>
    <t>TÊ, CPVC, SOLDÁVEL, DN 28MM, INSTALADO EM RAMAL DE DISTRIBUIÇÃO DE ÁGUA - FORNECIMENTO E INSTALAÇÃO. AF_06/2022</t>
  </si>
  <si>
    <t xml:space="preserve"> 104016 </t>
  </si>
  <si>
    <t>TE DE REDUÇÃO, CPVC, SOLDÁVEL, DN 28 X 22 MM, INSTALADO EM RAMAL OU SUB-RAMAL DE ÁGUA - FORNECIMENTO E INSTALAÇÃO. AF_06/2022</t>
  </si>
  <si>
    <t xml:space="preserve"> 89987 </t>
  </si>
  <si>
    <t>REGISTRO DE GAVETA BRUTO, LATÃO, ROSCÁVEL, 3/4", COM ACABAMENTO E CANOPLA CROMADOS - FORNECIMENTO E INSTALAÇÃO. AF_08/2021</t>
  </si>
  <si>
    <t xml:space="preserve"> 103037 </t>
  </si>
  <si>
    <t>REGISTRO DE ESFERA, PVC, ROSCÁVEL, COM VOLANTE, 1" - FORNECIMENTO E INSTALAÇÃO. AF_08/2021</t>
  </si>
  <si>
    <t xml:space="preserve"> 103038 </t>
  </si>
  <si>
    <t>REGISTRO DE ESFERA, PVC, ROSCÁVEL, COM VOLANTE, 1 1/4" - FORNECIMENTO E INSTALAÇÃO. AF_08/2021</t>
  </si>
  <si>
    <t xml:space="preserve"> REF 89354 + 36801 </t>
  </si>
  <si>
    <t>FORNECIMENTO E INSTALAÇÃO - MISTURADOR PARA CHUVEIRO, BASE BRUTA, COM 2 ACABAMENTOS COM CANOPLA</t>
  </si>
  <si>
    <t>EXECUÇÃO DE PASSEIO (CALÇADA) OU PISO DE CONCRETO COM CONCRETO MOLDADO IN LOCO, FEITO EM OBRA, ACABAMENTO CONVENCIONAL, COM ADITIVO IMPERMEABILIZANTE, ESPESSURA 6 CM, ARMADO. AF_07/2016</t>
  </si>
  <si>
    <t>100,00</t>
  </si>
  <si>
    <t xml:space="preserve"> 97622 </t>
  </si>
  <si>
    <t>DEMOLIÇÃO DE ALVENARIA DE BLOCO FURADO, DE FORMA MANUAL, SEM REAPROVEITAMENTO. AF_12/2017</t>
  </si>
  <si>
    <t>0,10</t>
  </si>
  <si>
    <t>ELÉTRICA - ENTRADA DE ENERGIA</t>
  </si>
  <si>
    <t xml:space="preserve"> 91844 </t>
  </si>
  <si>
    <t>ELETRODUTO FLEXÍVEL CORRUGADO, PVC, DN 25 MM (3/4"), PARA CIRCUITOS TERMINAIS, INSTALADO EM LAJE - FORNECIMENTO E INSTALAÇÃO. AF_03/2023</t>
  </si>
  <si>
    <t xml:space="preserve"> 91846 </t>
  </si>
  <si>
    <t>ELETRODUTO FLEXÍVEL CORRUGADO, PVC, DN 32 MM (1"), PARA CIRCUITOS TERMINAIS, INSTALADO EM LAJE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</si>
  <si>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</si>
  <si>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</si>
  <si>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91930 </t>
  </si>
  <si>
    <t>CABO DE COBRE FLEXÍVEL ISOLADO, 6 MM², ANTI-CHAMA 450/750 V, PARA CIRCUITOS TERMINAIS - FORNECIMENTO E INSTALAÇÃO. AF_03/2023</t>
  </si>
  <si>
    <t xml:space="preserve"> 91932 </t>
  </si>
  <si>
    <t>CABO DE COBRE FLEXÍVEL ISOLADO, 10 MM², ANTI-CHAMA 450/750 V, PARA CIRCUITOS TERMINAIS - FORNECIMENTO E INSTALAÇÃO. AF_03/2023</t>
  </si>
  <si>
    <t xml:space="preserve"> 91934 </t>
  </si>
  <si>
    <t>CABO DE COBRE FLEXÍVEL ISOLADO, 16 MM², ANTI-CHAMA 450/750 V, PARA CIRCUITOS TERMINAIS - FORNECIMENTO E INSTALAÇÃO. AF_03/2023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</si>
  <si>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</si>
  <si>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</si>
  <si>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101567 </t>
  </si>
  <si>
    <t>CABO DE COBRE FLEXÍVEL ISOLADO, 95 MM², 0,6/1,0 KV, PARA REDE AÉREA DE DISTRIBUIÇÃO DE ENERGIA ELÉTRICA DE BAIXA TENSÃO - FORNECIMENTO E INSTALAÇÃO. AF_07/2020</t>
  </si>
  <si>
    <t xml:space="preserve"> 93665 </t>
  </si>
  <si>
    <t>DISJUNTOR BIPOLAR TIPO DIN, CORRENTE NOMINAL DE 40A - FORNECIMENTO E INSTALAÇÃO. AF_10/2020</t>
  </si>
  <si>
    <t xml:space="preserve"> 93670 </t>
  </si>
  <si>
    <t>DISJUNTOR TRIPOLAR TIPO DIN, CORRENTE NOMINAL DE 25A - FORNECIMENTO E INSTALAÇÃO. AF_10/2020</t>
  </si>
  <si>
    <t xml:space="preserve"> 93671 </t>
  </si>
  <si>
    <t>DISJUNTOR TRIPOLAR TIPO DIN, CORRENTE NOMINAL DE 32A - FORNECIMENTO E INSTALAÇÃO. AF_10/2020</t>
  </si>
  <si>
    <t xml:space="preserve"> 064035 </t>
  </si>
  <si>
    <t xml:space="preserve"> 101898 </t>
  </si>
  <si>
    <t>DISJUNTOR TERMOMAGNÉTICO TRIPOLAR , CORRENTE NOMINAL DE 400A - FORNECIMENTO E INSTALAÇÃO. AF_10/2020</t>
  </si>
  <si>
    <t>ELÉTRICA - LUMINÁRIAS</t>
  </si>
  <si>
    <t xml:space="preserve"> REF 97591 + COTAÇÃO </t>
  </si>
  <si>
    <t>FORNECIMENTO E INSTALAÇÃO - LUMINÁRIA TIPO PLAFON - 60x60CM</t>
  </si>
  <si>
    <t xml:space="preserve"> REF SBC 060617 + COTAÇÃO </t>
  </si>
  <si>
    <t>FORNECIMENTO E INSTALAÇÃO - LUMINÁRIA DE EMBUTIR RETANGULAR</t>
  </si>
  <si>
    <t xml:space="preserve"> REF SBC 060118 + COTAÇÃO </t>
  </si>
  <si>
    <t>FORNECIMENTO E INSTALAÇÃO - ARANDELA FACHO</t>
  </si>
  <si>
    <t xml:space="preserve"> REF SBC 060640 + COTAÇÃO </t>
  </si>
  <si>
    <t>FORNECIMENTO E INSTALAÇÃO - SPOT DIRECIONAVEL LINHA ARQUITETONICA EFFECT BRANCO PAR 20</t>
  </si>
  <si>
    <t xml:space="preserve"> REF CPOS 41.14.600 + COTAÇÃO </t>
  </si>
  <si>
    <t>FORNECIMENTO E INSTALAÇÃO - LUMINÁRIA PENDENTE BASTÃO</t>
  </si>
  <si>
    <t xml:space="preserve"> REF CPOS 41.31.048 + COTAÇÃO </t>
  </si>
  <si>
    <t>58,00</t>
  </si>
  <si>
    <t>SOM E CFTV - INFRAESTRUTURA</t>
  </si>
  <si>
    <t xml:space="preserve"> 91845 </t>
  </si>
  <si>
    <t>ELETRODUTO FLEXÍVEL CORRUGADO REFORÇADO, PVC, DN 25 MM (3/4"), PARA CIRCUITOS TERMINAIS, INSTALADO EM LAJE - FORNECIMENTO E INSTALAÇÃO. AF_03/2023</t>
  </si>
  <si>
    <t xml:space="preserve"> 95808 </t>
  </si>
  <si>
    <t>CONDULETE DE PVC, TIPO LL, PARA ELETRODUTO DE PVC SOLDÁVEL DN 25 MM (3/4</t>
  </si>
  <si>
    <t xml:space="preserve"> 104404 </t>
  </si>
  <si>
    <t>CONDULETE DE PVC, TIPO T, PARA ELETRODUTO DE PVC SOLDÁVEL DN 25 MM (3/4</t>
  </si>
  <si>
    <t xml:space="preserve"> 104402 </t>
  </si>
  <si>
    <t>CONDULETE DE PVC, TIPO C, PARA ELETRODUTO DE PVC SOLDÁVEL DN 25 MM (3/4</t>
  </si>
  <si>
    <t>AQUECEDORES E PRESSURIZADOR</t>
  </si>
  <si>
    <t>GÁS</t>
  </si>
  <si>
    <t>EMBOÇO OU MASSA ÚNICA EM ARGAMASSA TRAÇO 1:2:8, PREPARO MANUAL, APLICADA MANUALMENTE EM PANOS CEGOS DE FACHADA (SEM PRESENÇA DE VÃOS), ESPESSURA DE 25 MM. AF_09/2022 - REPARO NO ABRIGO DO GÁS</t>
  </si>
  <si>
    <t xml:space="preserve"> REF 96838 </t>
  </si>
  <si>
    <t>JOELHO 90 GRAUS, ROSCA FÊMEA TERMINAL, METÁLICO, PARA INSTALAÇÕES EM PEX ÁGUA, DN 16MM X 3/4"- FORNECIMENTO E INSTALAÇÃO. AF_02/2023</t>
  </si>
  <si>
    <t xml:space="preserve"> 96842 </t>
  </si>
  <si>
    <t>JOELHO 90 GRAUS, ROSCA FÊMEA TERMINAL, METÁLICO, PARA INSTALAÇÕES EM PEX ÁGUA, DN 20 MM X 3/4", CONEXÃO POR ANEL DESLIZANTE - FORNECIMENTO E INSTALAÇÃO. AF_02/2023</t>
  </si>
  <si>
    <t xml:space="preserve"> 96860 </t>
  </si>
  <si>
    <t>TÊ, METÁLICO, PARA INSTALAÇÕES EM PEX ÁGUA, DN 16 MM, CONEXÃO POR ANEL DESLIZANTE - FORNECIMENTO E INSTALAÇÃO. AF_02/2023</t>
  </si>
  <si>
    <t xml:space="preserve"> REF 96861 </t>
  </si>
  <si>
    <t>TÊ DE REDUÇÃO, ROSCA FÊMEA, METÁLICO, PARA INSTALAÇÕES EM PEX ÁGUA, DN 20mm X 16mm x 20mm- FORNECIMENTO E INSTALAÇÃO. AF_02/2023</t>
  </si>
  <si>
    <t>REGISTRO OU REGULADOR DE GÁS DE COZINHA - FORNECIMENTO E INSTALAÇÃO. AF_08/2021</t>
  </si>
  <si>
    <t xml:space="preserve"> 96798 </t>
  </si>
  <si>
    <t>TUBO, PEX, MONOCAMADA, DN 16, INSTALADO EM RAMAL/SUB-RAMAL OU DISTRIBUIÇÃO DE ÁGUA - FORNECIMENTO E INSTALAÇÃO. AF_02/2023</t>
  </si>
  <si>
    <t>29,31</t>
  </si>
  <si>
    <t xml:space="preserve"> 96799 </t>
  </si>
  <si>
    <t>TUBO, PEX, MONOCAMADA, DN 20, INSTALADO EM RAMAL/SUB-RAMAL OU DISTRIBUIÇÃO DE ÁGUA - FORNECIMENTO E INSTALAÇÃO. AF_02/2023</t>
  </si>
  <si>
    <t>5,27</t>
  </si>
  <si>
    <t>ÁGUAS PLUVIAIS  - ÁREA EXTERNA E FLOREIRAS</t>
  </si>
  <si>
    <t>1,12</t>
  </si>
  <si>
    <t xml:space="preserve"> 97628 </t>
  </si>
  <si>
    <t>DEMOLIÇÃO DE LAJES, DE FORMA MANUAL, SEM REAPROVEITAMENTO. AF_12/2017</t>
  </si>
  <si>
    <t>ESCAVAÇÃO MANUAL DE VALA COM PROFUNDIDADE MENOR OU IGUAL A 1,30 M. AF_02/2021 - RETIRADA DE TERRA E PEDRA DA FLOREIRA</t>
  </si>
  <si>
    <t>11,10</t>
  </si>
  <si>
    <t>15,50</t>
  </si>
  <si>
    <t>ESCAVAÇÃO MANUAL DE VALA COM PROFUNDIDADE MENOR OU IGUAL A 1,30 M. AF_02/2021 - VALA DA TUBULAÇÃO</t>
  </si>
  <si>
    <t>1,02</t>
  </si>
  <si>
    <t xml:space="preserve"> REF.: SINAPI 73948/002 </t>
  </si>
  <si>
    <t>LIMPEZA/PREPARO SUPERFICIE P/PINTURA</t>
  </si>
  <si>
    <t xml:space="preserve"> 98562 </t>
  </si>
  <si>
    <t>IMPERMEABILIZAÇÃO DE FLOREIRA OU VIGA BALDRAME COM ARGAMASSA DE CIMENTO E AREIA, COM ADITIVO IMPERMEABILIZANTE, E = 2 CM. AF_06/2018</t>
  </si>
  <si>
    <t xml:space="preserve"> REF ORSE 10608 </t>
  </si>
  <si>
    <t>DESOBSTRUÇÃO DE TUBULAÇÃO DE ESGOTO (DESENTUPIMENTO) COM AUXILIO DE EQUIPAMENTO HIDROJATO</t>
  </si>
  <si>
    <t>m</t>
  </si>
  <si>
    <t xml:space="preserve"> 89584 </t>
  </si>
  <si>
    <t>JOELHO 90 GRAUS, PVC, SERIE R, ÁGUA PLUVIAL, DN 100 MM, JUNTA ELÁSTICA, FORNECIDO E INSTALADO EM CONDUTORES VERTICAIS DE ÁGUAS PLUVIAIS. AF_06/2022</t>
  </si>
  <si>
    <t>36,00</t>
  </si>
  <si>
    <t xml:space="preserve"> 102722 </t>
  </si>
  <si>
    <t>DRENO EM MURO DE CONTENÇÃO, EXECUTADO NO PÉ DO MURO, COM TUBO DE PEAD CORRUGADO FLEXÍVEL PERFURADO, ENCHIMENTO COM BRITA, ENVOLVIDO COM MANTA GEOTÊXTIL. AF_07/2021</t>
  </si>
  <si>
    <t>PINTURA LÁTEX ACRÍLICA PREMIUM, APLICAÇÃO MANUAL EM PAREDES, DUAS DEMÃOS. AF_04/2023</t>
  </si>
  <si>
    <t>6,24</t>
  </si>
  <si>
    <t xml:space="preserve"> 96135 </t>
  </si>
  <si>
    <t>APLICAÇÃO MANUAL DE MASSA ACRÍLICA EM PAREDES EXTERNAS DE CASAS, DUAS DEMÃOS. AF_05/2017</t>
  </si>
  <si>
    <t>REATERRO MANUAL APILOADO COM SOQUETE. AF_10/2017 - VALA E FLOREIRA</t>
  </si>
  <si>
    <t>8,45</t>
  </si>
  <si>
    <t>ÁREA DO ASFALTO - TRILHO DE PORTÃO</t>
  </si>
  <si>
    <t xml:space="preserve"> REF SINAPI 73806/001 </t>
  </si>
  <si>
    <t>LIMPEZA DE SUPERFICIES COM JATO DE ALTA PRESSAO DE AR E AGUA</t>
  </si>
  <si>
    <t>ESQUADRIAS EXTERNAS - COZINHA</t>
  </si>
  <si>
    <t xml:space="preserve"> 102191 </t>
  </si>
  <si>
    <t>REMOÇÃO DE VIDRO LISO COMUM DE ESQUADRIA COM BAGUETE DE ALUMÍNIO OU PVC. AF_01/2021</t>
  </si>
  <si>
    <t>13,90</t>
  </si>
  <si>
    <t xml:space="preserve"> REF. SEINFRA C1873 </t>
  </si>
  <si>
    <t>PELÍCULA DE INSULFILM - APLICADA EM PORTAS E JANELAS. FORNECIMENTO E INSTALAÇÃO</t>
  </si>
  <si>
    <t xml:space="preserve"> REF 102169 + SEDOP D00292 </t>
  </si>
  <si>
    <t>INSTALAÇÃO DE VIDRO TEMPERADO INCOLOR, E = 10 MM, EM ESQUADRIA DE ALUMÍNIO OU PVC, FIXADO COM BAGUETE. AF_01/2021_PS - ACIMA DA PORTA</t>
  </si>
  <si>
    <t>0,90</t>
  </si>
  <si>
    <t xml:space="preserve"> REF SEDOP 091514 </t>
  </si>
  <si>
    <t>6,67</t>
  </si>
  <si>
    <t xml:space="preserve"> REF 94805 </t>
  </si>
  <si>
    <t>PORTA DE ALUMÍNIO DE ABRIR PARA VIDRO, 100X210CM, FIXAÇÃO COM PARAFUSOS, INCLUSIVE VIDROS - FORNECIMENTO E INSTALAÇÃO. AF_12/2019</t>
  </si>
  <si>
    <t>FECHAMENTO EM PLACA CIMENTÍCIA ESPESSURA 12MM, INCLUSIVE EXECUÇÃO DE JUNTAS DE DILATAÇÃO</t>
  </si>
  <si>
    <t>4,50</t>
  </si>
  <si>
    <t xml:space="preserve"> 88415 </t>
  </si>
  <si>
    <t>APLICAÇÃO MANUAL DE FUNDO SELADOR ACRÍLICO EM PAREDES EXTERNAS DE CASAS. AF_06/2014</t>
  </si>
  <si>
    <t xml:space="preserve"> 96130 </t>
  </si>
  <si>
    <t>APLICAÇÃO MANUAL DE MASSA ACRÍLICA EM PAREDES EXTERNAS DE CASAS, UMA DEMÃO. AF_05/2017</t>
  </si>
  <si>
    <t xml:space="preserve"> 95626 </t>
  </si>
  <si>
    <t>APLICAÇÃO MANUAL DE TINTA LÁTEX ACRÍLICA EM PAREDE EXTERNAS DE CASAS, DUAS DEMÃOS. AF_11/2016</t>
  </si>
  <si>
    <t xml:space="preserve"> REF.: ORSE 8970 </t>
  </si>
  <si>
    <t>TELA DE NYLON, TIPO MOSQUITEIRO, COM MOLDURA EM ALUMINIO ANODIZADO NATURAL, FIXADO EM JANELAS. FORNECIMENTO E INSTALAÇÃO</t>
  </si>
  <si>
    <t>20,36</t>
  </si>
  <si>
    <t>ESCADA COZINHA</t>
  </si>
  <si>
    <t xml:space="preserve"> 94965 </t>
  </si>
  <si>
    <t>CONCRETO FCK = 25MPA, TRAÇO 1:2,3:2,7 (EM MASSA SECA DE CIMENTO/ AREIA MÉDIA/ BRITA 1) - PREPARO MECÂNICO COM BETONEIRA 400 L. AF_05/2021</t>
  </si>
  <si>
    <t>0,19</t>
  </si>
  <si>
    <t xml:space="preserve"> 97092 </t>
  </si>
  <si>
    <t>ARMAÇÃO PARA EXECUÇÃO DE RADIER, PISO DE CONCRETO OU LAJE SOBRE SOLO, COM USO DE TELA Q-196. AF_09/2021</t>
  </si>
  <si>
    <t xml:space="preserve"> REF SETOP SER-COR-010 </t>
  </si>
  <si>
    <t>GUARDA-CORPO EM AÇO GALVANIZADO DIN 2440, D = 2", COM SUBDIVISÕES EM TUBO DE AÇO D = 1/2", H = 1,05 M - COM CORRIMÃO SIMPLES DE TUBO DE AÇO GALVANIZADO DE D = 1 1/2"</t>
  </si>
  <si>
    <t>1,20</t>
  </si>
  <si>
    <t>ESQUADRIAS EXTERNAS - FACHADA</t>
  </si>
  <si>
    <t xml:space="preserve"> REF. SBC 023310 </t>
  </si>
  <si>
    <t>REMOÇÃO DE GRADES DE FERRO EM JANELAS. COM REAPROVEITAMENTO</t>
  </si>
  <si>
    <t xml:space="preserve"> 97645 </t>
  </si>
  <si>
    <t>REMOÇÃO DE JANELAS, DE FORMA MANUAL, SEM REAPROVEITAMENTO. AF_12/2017</t>
  </si>
  <si>
    <t xml:space="preserve"> 98458 </t>
  </si>
  <si>
    <t>TAPUME COM COMPENSADO DE MADEIRA. AF_05/2018</t>
  </si>
  <si>
    <t>4,20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</si>
  <si>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</si>
  <si>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</si>
  <si>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94589 </t>
  </si>
  <si>
    <t>CONTRAMARCO DE ALUMÍNIO, FIXAÇÃO COM ARGAMASSA - FORNECIMENTO E INSTALAÇÃO. AF_12/2019</t>
  </si>
  <si>
    <t xml:space="preserve"> REF SBC 023310 </t>
  </si>
  <si>
    <t>REINSTALAÇÃO DE GRADES DE FERRO EM JANELAS</t>
  </si>
  <si>
    <t xml:space="preserve"> 100754 </t>
  </si>
  <si>
    <t>PINTURA COM TINTA ACRÍLICA DE ACABAMENTO APLICADA A ROLO OU PINCEL SOBRE SUPERFÍCIES METÁLICAS (EXCETO PERFIL) EXECUTADO EM OBRA (02 DEMÃOS). AF_01/2020</t>
  </si>
  <si>
    <t>REVESTIMENTO CERÂMICO - PAREDE</t>
  </si>
  <si>
    <t xml:space="preserve"> REF 104611 </t>
  </si>
  <si>
    <t>474,72</t>
  </si>
  <si>
    <t>PAINEL RIPADO</t>
  </si>
  <si>
    <t xml:space="preserve"> COTAÇÃO 5 </t>
  </si>
  <si>
    <t>134,22</t>
  </si>
  <si>
    <t>DIVISÓRIA ARTICULADA</t>
  </si>
  <si>
    <t xml:space="preserve"> REF 98689 </t>
  </si>
  <si>
    <t>SOLEIRA EM GRANITO PRETO SÃO GABRIEL, LARGURA 10 CM, ESPESSURA 2,0 CM. AF_09/2020</t>
  </si>
  <si>
    <t>16,91</t>
  </si>
  <si>
    <t>FORRO - GESSO ACARTONADO</t>
  </si>
  <si>
    <t xml:space="preserve"> REF.: SINAPI 96114 </t>
  </si>
  <si>
    <t>FORNECIMENTO E INSTALAÇÃO DE FORRO EM GESSO ACARTONADO MONOLÍTICO, MODELO F-530, MARCA PLACO DO BRASIL OU EQUIVALENTE TÉCNICO, INCLUSIVE ESTRUTURA DE FIXAÇÃO</t>
  </si>
  <si>
    <t>313,51</t>
  </si>
  <si>
    <t xml:space="preserve"> 210506 </t>
  </si>
  <si>
    <t>TABICA PARA FORRO DE GESSO COMUM</t>
  </si>
  <si>
    <t>350,25</t>
  </si>
  <si>
    <t xml:space="preserve"> 88496 </t>
  </si>
  <si>
    <t>EMASSAMENTO COM MASSA LÁTEX, APLICAÇÃO EM TETO, DUAS DEMÃOS, LIXAMENTO MANUAL. AF_04/2023</t>
  </si>
  <si>
    <t xml:space="preserve"> 88484 </t>
  </si>
  <si>
    <t>FUNDO SELADOR ACRÍLICO, APLICAÇÃO MANUAL EM TETO, UMA DEMÃO. AF_04/2023</t>
  </si>
  <si>
    <t xml:space="preserve"> 88488 </t>
  </si>
  <si>
    <t>PINTURA LÁTEX ACRÍLICA PREMIUM, APLICAÇÃO MANUAL EM TETO, DUAS DEMÃOS. AF_04/2023</t>
  </si>
  <si>
    <t>FORRO - REMOVÍVEL</t>
  </si>
  <si>
    <t xml:space="preserve"> REF ORSE 10652 </t>
  </si>
  <si>
    <t xml:space="preserve"> REF.: SINAPI 96115 </t>
  </si>
  <si>
    <t>FORRO - PAINEL SUSPENSO</t>
  </si>
  <si>
    <t>PISO - REVESTIMENTOS</t>
  </si>
  <si>
    <t xml:space="preserve"> REF FDE (13.02.064) + CPOS G.02.000.034537 </t>
  </si>
  <si>
    <t>122,65</t>
  </si>
  <si>
    <t xml:space="preserve"> REF CPOS/CDHU 18.07.170 </t>
  </si>
  <si>
    <t>RODAPÉ EM PLACA CERÂMICA NÃO ESMALTADA EXTRUDADA PARA ÁREA COM ALTAS TEMPERATURAS, DE ALTA RESISTÊNCIA QUIMICA E MECÂNICA, ALTURA DE 10CM, USO INDUSTRIAL E COZINHAS PROFISSIONAIS, ASSENTADO COM ARGAMASSA INDUSTRIAL.</t>
  </si>
  <si>
    <t>112,46</t>
  </si>
  <si>
    <t xml:space="preserve"> SBC 170056 + COTAÇÃO </t>
  </si>
  <si>
    <t>77,24</t>
  </si>
  <si>
    <t xml:space="preserve"> SBC 170056 + COTAÇÃO 2 </t>
  </si>
  <si>
    <t>FORNECIMENTO E INSTALAÇÃO DE PORCELANATO ACETINADO RETIFICADO, 84X84CM, ESPESSURA 9,5MM, JUNTA 2MM, COM REJUNTE COR CINZA PLATINA, MODELO CIMENTO AC, MARCA ELIANE OU EQUIVALENTE TÉCNICO</t>
  </si>
  <si>
    <t>232,79</t>
  </si>
  <si>
    <t xml:space="preserve"> REF EMOP 13.365.0011-0 </t>
  </si>
  <si>
    <t>REVESTIMENTO DE PISOS COM GRANITO PRETO (COR SÃO GABRIEL) EM PLACAS 56X56CM,COM ESPESSURA DE 2CM, COM  POLIMENTOS ,ASSENTADO, COM ARGAMASSA E REJUNTAMENTO</t>
  </si>
  <si>
    <t>8,50</t>
  </si>
  <si>
    <t xml:space="preserve"> REF CPOS 18.08.120 + COTAÇÃO </t>
  </si>
  <si>
    <t>RODAPÉ PORCELANATO MINIMUM CIMENTO RS, RETIFICADO. 14,5x60CM</t>
  </si>
  <si>
    <t>109,00</t>
  </si>
  <si>
    <t xml:space="preserve"> REF CPOS 18.08.120 + COTAÇÃO 2 </t>
  </si>
  <si>
    <t>RODAPÉ PORCELANATO  CIMENTO AC RS, RETIFICADO. 14,5x84CM</t>
  </si>
  <si>
    <t>PORTAS</t>
  </si>
  <si>
    <t>SOLEIRA EM GRANITO PRETO SÃO GABRIEL,, LARGURA VARIÁVEL, ESPESSURA 2,0 CM. AF_09/2020</t>
  </si>
  <si>
    <t>19,50</t>
  </si>
  <si>
    <t xml:space="preserve"> REF 100676 </t>
  </si>
  <si>
    <t>GUICHÊS E VISOR</t>
  </si>
  <si>
    <t xml:space="preserve"> REF SBC 130317 + SIURB 77624 </t>
  </si>
  <si>
    <t>PEITORIL EM GRANITO SAO GABRIEL 40cm</t>
  </si>
  <si>
    <t>2,40</t>
  </si>
  <si>
    <t xml:space="preserve"> REF 102162 + SEINFRA I9448 </t>
  </si>
  <si>
    <t>5,20</t>
  </si>
  <si>
    <t xml:space="preserve"> SCB 112210 + 008129 </t>
  </si>
  <si>
    <t>GUARDA-CORPO E PORTA DE VIDRO PCD</t>
  </si>
  <si>
    <t xml:space="preserve"> AGESUL	1101004200	+ CPOS 26.03.070 </t>
  </si>
  <si>
    <t>6,95</t>
  </si>
  <si>
    <t>SANITÁRIOS COLETIVOS - ISM E ISF</t>
  </si>
  <si>
    <t xml:space="preserve"> REF.: SBC 190404 + ORSE 3375 </t>
  </si>
  <si>
    <t>FORNECIMENTO E INSTALAÇÃO DE BANCADA EM GRANITO PRETO SÃO GABRIEL. ESPESSURA 2CM. 2 UNIDADES 150X55CM. INCLUSIVE SAIA (20CM) E RODAPIA (10CM). FIXAÇÃO COM MÃO FRANCESA</t>
  </si>
  <si>
    <t>2,77</t>
  </si>
  <si>
    <t xml:space="preserve"> 86886 </t>
  </si>
  <si>
    <t>ENGATE FLEXÍVEL EM INOX, 1/2  X 30CM - FORNECIMENTO E INSTALAÇÃO. AF_01/2020</t>
  </si>
  <si>
    <t>ESPELHO LAPIDADO 4 mm,  INCLUSIVE FIXAÇÃO, SEM MOLDURA, BISOTE 150x80CM 2x</t>
  </si>
  <si>
    <t xml:space="preserve"> REF. ORSE 4304 </t>
  </si>
  <si>
    <t>DIVISÓRIA EM GRANITO PRETO (COR SÃO GABRIEL) E=2CM PARA SANITÁRIOS, TIPO CABINE, INCLUSIVE MONTAGEM COM FERRAGENS, ASSENTADO COM ARGAMASSA COLANTE AC III-E, CONFORME DETALHAMENTO DO PROJETO. ALTURA 2,00M</t>
  </si>
  <si>
    <t>6,56</t>
  </si>
  <si>
    <t xml:space="preserve"> REF. ORSE 7788 </t>
  </si>
  <si>
    <t>PORTA EM MADEIRA COMPENSADA (CANELA), LISA, SEMI-OCA (0,60 X 1,60 A 2,10M), REVESTIDA C/ FORMICA, INCLUSIVE FERRAGENS (LIVRE/OCUPADO), PARA USO EM DIVISÓRIAS GRANITO OU MÁRMORE</t>
  </si>
  <si>
    <t>VESTIÁRIOS</t>
  </si>
  <si>
    <t xml:space="preserve"> 86903 </t>
  </si>
  <si>
    <t>LAVATÓRIO LOUÇA BRANCA COM COLUNA, 45 X 55CM OU EQUIVALENTE, PADRÃO MÉDIO - FORNECIMENTO E INSTALAÇÃO. AF_01/2020</t>
  </si>
  <si>
    <t>ESPELHO LAPIDADO 4 mm , INCLUSIVE FIXAÇÃO, SEM MOLDURA, BISOTE 60x90CM 2x</t>
  </si>
  <si>
    <t>1,08</t>
  </si>
  <si>
    <t>6,20</t>
  </si>
  <si>
    <t xml:space="preserve"> 190312 </t>
  </si>
  <si>
    <t>CHUVEIRO SPOT COM TUBO CROMADO 1977C.CT DECA</t>
  </si>
  <si>
    <t>SANITÁRIO - PCD</t>
  </si>
  <si>
    <t xml:space="preserve"> REF AGETOP CIVIL (080505) </t>
  </si>
  <si>
    <t>VASO SANITÁRIO PARA PCD COM CAIXA ACOPLADA COM DUPLO ACIONAMENTO (1ª LINHA) - COMPLETO - ALTURA 43 A 45CM</t>
  </si>
  <si>
    <t xml:space="preserve"> REF.: ORSE 12209 + COTAÇÃO </t>
  </si>
  <si>
    <t>TORNEIRA AUTOMÁTICA PCD - FORNECIMENTO E INSTALAÇÃO</t>
  </si>
  <si>
    <t>ESPELHO LAPIDADO 4 mm  ,  INCLUSIVE FIXAÇÃO</t>
  </si>
  <si>
    <t>0,54</t>
  </si>
  <si>
    <t xml:space="preserve"> REF. ORSE - 8492 </t>
  </si>
  <si>
    <t>REINSTALAÇÃO DE BARRA DE APOIO EM INOX POLIDO</t>
  </si>
  <si>
    <t xml:space="preserve"> REF ORSE 7979 </t>
  </si>
  <si>
    <t>BATE MACA EM CHAPA DE AÇO INOX 304, ESP. 1,0MM ACAB. POLIDO OU ESCOVADO, DIM. 800X200MM DOTADO DE 4 FUROS E PARAFUSOS INOX AUTO-ATARRACHANTE</t>
  </si>
  <si>
    <t xml:space="preserve"> REF. ORSE 10334 + COTAÇÃO </t>
  </si>
  <si>
    <t>SINALIZAÇÃO PARA DEFICIENTES - PLACA EM BRAILLE - EM ACRÍLICO, DIM: 20 X 15 CM. MASCULINO, FEMININO OU SANITÁRIO ACESSÍVEL</t>
  </si>
  <si>
    <t>COZINHAS - TORNEIRAS</t>
  </si>
  <si>
    <t xml:space="preserve"> REF 86910 + COTAÇÃO </t>
  </si>
  <si>
    <t>EXAUSTÃO - SANITÁRIOS</t>
  </si>
  <si>
    <t>PREVENÇÃO CONTRA INCÊNDIO</t>
  </si>
  <si>
    <t xml:space="preserve"> REF. ORSE 12137 + SINAPI 37558 </t>
  </si>
  <si>
    <t xml:space="preserve"> REF SBC 055861 </t>
  </si>
  <si>
    <t xml:space="preserve"> REF.: SUDECAP 10.90.20 </t>
  </si>
  <si>
    <t>FORNECIMENTO E INSTALAÇÃO DE ABRIGO PARA EXTINTOR INCENDIO CH18 60X40X30 CM</t>
  </si>
  <si>
    <t>32,00</t>
  </si>
  <si>
    <t xml:space="preserve"> REF. ORSE 12137 + SINAPI 37560 </t>
  </si>
  <si>
    <t xml:space="preserve"> REF. ORSE 12137 + SINAPI 37557 (5) </t>
  </si>
  <si>
    <t xml:space="preserve"> REF. ORSE 12137 + SINAPI 37557 (6) </t>
  </si>
  <si>
    <t>PINTURA INTERNA</t>
  </si>
  <si>
    <t>FUNDO SELADOR ACRÍLICO, APLICAÇÃO MANUAL EM PAREDE, UMA DEMÃO. AF_04/2023</t>
  </si>
  <si>
    <t>375,47</t>
  </si>
  <si>
    <t>246,00</t>
  </si>
  <si>
    <t>96,41</t>
  </si>
  <si>
    <t>19,78</t>
  </si>
  <si>
    <t>PINTURA EXTERNA</t>
  </si>
  <si>
    <t>41,97</t>
  </si>
  <si>
    <t xml:space="preserve"> 102489 </t>
  </si>
  <si>
    <t>PINTURA HIDROFUGANTE COM SILICONE, APLICAÇÃO MANUAL, 2 DEMÃOS. AF_05/2021</t>
  </si>
  <si>
    <t>LETREIROS</t>
  </si>
  <si>
    <t>DESCARTE DE RESÍDUOS - 1ª ETAPA</t>
  </si>
  <si>
    <t>DESCARTE DE RESÍDUOS - 2ª ETAPA</t>
  </si>
  <si>
    <t>TRABALHO EM ALTURA</t>
  </si>
  <si>
    <t>SERVIÇOS FINAIS</t>
  </si>
  <si>
    <t>500,00</t>
  </si>
  <si>
    <t xml:space="preserve"> 8.3</t>
  </si>
  <si>
    <t>UN.</t>
  </si>
  <si>
    <t>PAREDE COM SISTEMA EM CHAPAS DE GESSO PARA DRYWALL, USO INTERNO, COM DUAS FACES SIMPLES E ESTRUTURA METÁLICA COM GUIAS SIMPLES 90MM, ESPAÇAMENTO ENTRE MONTANTES DE 40MM. PARA PAREDES COM ÁREA LÍQUIDA MAIOR OU IGUAL A 6 M2, COM VÃOS. ALTURA 3.00M E 1,10M</t>
  </si>
  <si>
    <t>40.1</t>
  </si>
  <si>
    <t>49.1</t>
  </si>
  <si>
    <t>50.1</t>
  </si>
  <si>
    <t>54.1</t>
  </si>
  <si>
    <t xml:space="preserve"> 87642 </t>
  </si>
  <si>
    <t>CONTRAPISO EM ARGAMASSA TRAÇO 1:4 (CIMENTO E AREIA), PREPARO MANUAL, APLICADO EM ÁREAS SECAS SOBRE LAJE, ADERIDO, ACABAMENTO NÃO REFORÇADO, ESPESSURA 4CM. AF_07/2021</t>
  </si>
  <si>
    <t xml:space="preserve"> 97668 </t>
  </si>
  <si>
    <t xml:space="preserve"> 97670 </t>
  </si>
  <si>
    <t>ELETRODUTO FLEXÍVEL CORRUGADO, PEAD, DN 100 (4"), PARA REDE ENTERRADA DE DISTRIBUIÇÃO DE ENERGIA ELÉTRICA - FORNECIMENTO E INSTALAÇÃO. AF_12/2021</t>
  </si>
  <si>
    <t>AR-CONDICIONADO</t>
  </si>
  <si>
    <t>51.1</t>
  </si>
  <si>
    <t>52.1</t>
  </si>
  <si>
    <t>53.1</t>
  </si>
  <si>
    <t>53.2</t>
  </si>
  <si>
    <t>53.3</t>
  </si>
  <si>
    <t>55.1</t>
  </si>
  <si>
    <t>56.1</t>
  </si>
  <si>
    <t>58.1</t>
  </si>
  <si>
    <t>58.2</t>
  </si>
  <si>
    <t>59.1</t>
  </si>
  <si>
    <t>60.1</t>
  </si>
  <si>
    <t>SISTEMA DE EXAUSTÃO DA COZINHA</t>
  </si>
  <si>
    <t xml:space="preserve">COTAÇÃO </t>
  </si>
  <si>
    <t>PADRÃO TCU</t>
  </si>
  <si>
    <t>SERV</t>
  </si>
  <si>
    <t>REMOÇÃO DA INFRAESTRUTURA ELÉTRICA -  INTERRUPTORES, TOMADAS, QUADRO ELÉTRICO, E ELETROCALHA</t>
  </si>
  <si>
    <t xml:space="preserve">REF.: 88264 </t>
  </si>
  <si>
    <t>REMOÇÃO DE TODA ELÉTRICA EXISTENTE - INTERRUPTORES, TOMADAS, QUADRO ELÉTRICO, E ELETROCALHA</t>
  </si>
  <si>
    <t>SUBSTITUIÇÃO DE FECHO EM JANELA, COM FORNECIMENTO DE MATERIAL</t>
  </si>
  <si>
    <t xml:space="preserve"> REF.: 88325 </t>
  </si>
  <si>
    <t>GRUPOS DE EVENTOS</t>
  </si>
  <si>
    <t>SERVIÇOS PRELIMINARES, DEMOLIÇÕES 1ª ETAPA E FUNDAÇÕES</t>
  </si>
  <si>
    <t>SERVIÇOS NO TERRAÇO</t>
  </si>
  <si>
    <t>SERVIÇOS NA DIVISA E IMPERMEABILIZAÇÃO INTERNA</t>
  </si>
  <si>
    <t>HIDRÁULICA E REDE DE GÁS</t>
  </si>
  <si>
    <t>ESQUADRIAS EXTERNAS</t>
  </si>
  <si>
    <t>REGULARIZAÇÃO DE PISO</t>
  </si>
  <si>
    <t>PAREDES INTERNAS</t>
  </si>
  <si>
    <t>REVESTIMENTOS DE PISO E PAREDES</t>
  </si>
  <si>
    <t>PAINEL RIPADO, LETREIROS, DIVISÓRIA ARTICULADA</t>
  </si>
  <si>
    <t>FORRO E LUMINÁRIAS</t>
  </si>
  <si>
    <t>CLIMATIZAÇÃO E EXAUSTORES</t>
  </si>
  <si>
    <t>PORTAS E ESQUADRIAS DE VIDRO</t>
  </si>
  <si>
    <t>SANITÁRIOS, VESTIÁRIOS E TORNEIRAS</t>
  </si>
  <si>
    <t>PINTURAS, PREVENÇÃO CONTRA INCÊNDIO E SERVIÇOS FINAIS</t>
  </si>
  <si>
    <t>DESCRIÇÃO DA ETAPA</t>
  </si>
  <si>
    <t>PREÇO TOTAL SEM BDI</t>
  </si>
  <si>
    <t>VALOR DA ETAPA COM DILUIÇÕES</t>
  </si>
  <si>
    <t>PAGAMENTO DILUÍDO</t>
  </si>
  <si>
    <t>VALOR TOTAL DOS EVENTOS:</t>
  </si>
  <si>
    <t>01</t>
  </si>
  <si>
    <t>02</t>
  </si>
  <si>
    <t>03</t>
  </si>
  <si>
    <t>04</t>
  </si>
  <si>
    <t>05</t>
  </si>
  <si>
    <t>06</t>
  </si>
  <si>
    <t>CONTAINER - ALUGUEL</t>
  </si>
  <si>
    <t>REFORÇO ESTRUTURAL - ESTRUTURA METÁLICA
SEGUNDA ETAPA</t>
  </si>
  <si>
    <t>REFORÇO ESTRUTURAL - ESTRUTURA METÁLICA
PRIMEIRA ETAPA</t>
  </si>
  <si>
    <t>UMA MEDIÇÃO PODE CONTEMPLAR O PAGAMENTO DE UMA OU MAIS ETAPAS OU UM OU MAIS GRUPOS DE EVENTOS
A ORDEM DE ETAPAS OU DE GRUPOS DE EVENTOS APRESENTADA NO EVENTOGRAMA NÃO ESTABELECE NECESSÁRIAMENTE A ORDEM DO CRONOGRAMA</t>
  </si>
  <si>
    <r>
      <t xml:space="preserve">DEMOLIÇÃO DE ALVENARIA PARA QUALQUER TIPO DE BLOCO, DE FORMA MECANIZADA, SEM REAPROVEITAMENTO. AF_12/2017 </t>
    </r>
    <r>
      <rPr>
        <b/>
        <sz val="10"/>
        <color theme="1"/>
        <rFont val="Arial"/>
        <family val="2"/>
      </rPr>
      <t>- SÓCULOS, BANCADAS E ABAIXO DO VIDRO EM CURVA</t>
    </r>
  </si>
  <si>
    <r>
      <t xml:space="preserve">RETIRADA DE VIDRO OU ESPELHO, COM RASPAGEM DA MASSA OU RETIRADA DE BAGUETE </t>
    </r>
    <r>
      <rPr>
        <b/>
        <sz val="10"/>
        <color theme="1"/>
        <rFont val="Arial"/>
        <family val="2"/>
      </rPr>
      <t>(INTERNOS)</t>
    </r>
  </si>
  <si>
    <r>
      <t xml:space="preserve">DESMONTAGEM COM CORTE DE PEÇAS DE ESTRUTURA METÁLICA COM SOLDA E LIXADEIRA - </t>
    </r>
    <r>
      <rPr>
        <b/>
        <sz val="10"/>
        <color theme="1"/>
        <rFont val="Arial"/>
        <family val="2"/>
      </rPr>
      <t>CORTE DA ESCADA</t>
    </r>
  </si>
  <si>
    <t>FORNECIMENTO E INSTALAÇÃO - LUMINÁRIA LED RETANGULAR PENDENTE</t>
  </si>
  <si>
    <t>AQUECEDOR RHEEM 40L DIGITAL GLP, KIT DE LIGAÇÃO, CHAMINÉ E CASA DE PROTEÇÃO EM ALUMÍNIO. FORNECIMENTO E INSTALAÇÃO</t>
  </si>
  <si>
    <t>PRESSURIZADOR TEXIUS TSP-4-2DC, 1,0CV, COM INVERSOR DE FLUXO. INSTALADO SOBRE FORRO. INCLUSIVE ESTRUTURA DE SUPORTE E FIXAÇÃO</t>
  </si>
  <si>
    <t>FONRECIMENTO E INSTALAÇÃO DE ESQUADRIA EM VIDRO TEMPERADO DE 10MM, COM 4 FOLHAS, TIPO DESLIZANTE - 267x250CM</t>
  </si>
  <si>
    <r>
      <t xml:space="preserve">REVESTIMENTO CERÂMICO PARA PAREDES INTERNAS - </t>
    </r>
    <r>
      <rPr>
        <b/>
        <sz val="10"/>
        <color theme="1"/>
        <rFont val="Arial"/>
        <family val="2"/>
      </rPr>
      <t>REFERÊNCIA: PORTINARI RETIFICADO PLAIN MATTE WHITE</t>
    </r>
  </si>
  <si>
    <r>
      <t xml:space="preserve">FORNECIMENTO E INSTALAÇÃO DE PAINEL RIPADO EM MDF - </t>
    </r>
    <r>
      <rPr>
        <b/>
        <sz val="10"/>
        <color theme="1"/>
        <rFont val="Arial"/>
        <family val="2"/>
      </rPr>
      <t>REFERÊNCIA: CONCEPT - BARRETO - COR FREIJÓ</t>
    </r>
  </si>
  <si>
    <r>
      <rPr>
        <b/>
        <sz val="10"/>
        <color theme="1"/>
        <rFont val="Arial"/>
        <family val="2"/>
      </rPr>
      <t>DIVISÓRIA ARTICULADA SUSPENSA</t>
    </r>
    <r>
      <rPr>
        <sz val="10"/>
        <color theme="1"/>
        <rFont val="Arial"/>
        <family val="2"/>
      </rPr>
      <t xml:space="preserve"> EM ROLDANAS DUPLAS COM ESRUTURA INTERNA DE AÇO GAVANIZADO COM PINTURA CONTRA CORROSÃO, ACABAMENTO EXTERNO EM LAMINADO MELAMÍNICO E PERFIS DE ALUMÍNIO, COM TRATAMENTO ACÚSTICO INTERNO (MÍNIMO 50 DB COM LAUDO TÉCNICO), ESPESSURA DE NO MÍNIMO 100MM, COM SISTEMA DE VEDAÇÃO JUNTO AO PISO E TETO. ACABAMENTO EXTERNO REVESTIDOS EM MDF, LAMINADO MELAMÌNICO BRANCO. TRILHO EM ALUMÍNIO RÍGIDO NATURAL, ABAIXO DO FORRO, PARA DESLOCAMENTO DAS ROLDANAS E PLACAS. ACIONAMENTO COM CHAVE REMOVÍVEL/MANIVELA DE 1/2 VOLTA. ESTRUTURA DE FIXAÇÃO DIRETAMENTE NA LAJE OU NA ESTRUTURA METÁLICA. </t>
    </r>
    <r>
      <rPr>
        <b/>
        <sz val="10"/>
        <color theme="1"/>
        <rFont val="Arial"/>
        <family val="2"/>
      </rPr>
      <t>CADA SALA DEVERÁ TER 1 PORTA PARA DIVISÓRIA DE ACESSO EM MDF COM REVESTIMENTO METAMÍNICO, PUXADOR E FECHADURA.</t>
    </r>
  </si>
  <si>
    <r>
      <t xml:space="preserve">FORNECIMENTO E INSTALAÇÃO DE FORRO DE GESSO ACARTONADO LISO REMOVÍVEL, PLACAS 62,5X62X5CM, REVESTIDO COM PELÍCULA RÍGIDA DE PVC, PLACA E PERFIL NA COR BRANCO. REFERÊNCIA: </t>
    </r>
    <r>
      <rPr>
        <b/>
        <sz val="10"/>
        <color theme="1"/>
        <rFont val="Arial"/>
        <family val="2"/>
      </rPr>
      <t>MODELO GYPREX, MARCA PLACO DO BRASIL OU EQUIVALENTE TÉCNICO</t>
    </r>
    <r>
      <rPr>
        <sz val="10"/>
        <color theme="1"/>
        <rFont val="Arial"/>
        <family val="2"/>
      </rPr>
      <t>. INCLUSIVE FORNECIMENTO E INSTALAÇÃO DA ESTRUTURA</t>
    </r>
  </si>
  <si>
    <r>
      <t xml:space="preserve">FORNECIMENTO E INSTALAÇÃO DE FORRO REMOVÍVEL EM FIBRA MINERAL, 62,5X62,5CM, BORDA TEGULAR T24, PLACA E PERFIL NA COR BRANCO E CINZA (VOLCANIC ASH), PAGINAÇÃO CONFORME PROJETO, </t>
    </r>
    <r>
      <rPr>
        <b/>
        <sz val="10"/>
        <color theme="1"/>
        <rFont val="Arial"/>
        <family val="2"/>
      </rPr>
      <t>REFERÊNCIA MARCA ECOPHON SAINT GOBAIN OU EQUIVALENTE TÉCNICO.</t>
    </r>
    <r>
      <rPr>
        <sz val="10"/>
        <color theme="1"/>
        <rFont val="Arial"/>
        <family val="2"/>
      </rPr>
      <t xml:space="preserve"> INCLUSIVE FONRECIMENTO E INSTALAÇÃO DAS ESTRUTURAS.</t>
    </r>
  </si>
  <si>
    <r>
      <t xml:space="preserve">FORNECIMENTO E INSTALAÇÃO DE </t>
    </r>
    <r>
      <rPr>
        <b/>
        <sz val="10"/>
        <color theme="1"/>
        <rFont val="Arial"/>
        <family val="2"/>
      </rPr>
      <t>24 CONJUNTOS DE BAFFLES ACÚSTICOS RETANGULARES [116,8 X 12,7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PRETA</t>
    </r>
    <r>
      <rPr>
        <sz val="10"/>
        <color theme="1"/>
        <rFont val="Arial"/>
        <family val="2"/>
      </rPr>
      <t xml:space="preserve">, EM LÃ DE VIDRO COM REVESTIMENTO EM VÉU ACÚSTICO. UNIDADE COMPOSTA POR CONJUNTO DE FIXAÇÃO COM 02(DOIS) SUPORTES PENDURAIS JÁ FIXADOS NA PLACA E 02 (DOIS) CABOS DE AÇO COM GANCHOS REGULÁVEIS PARA FIXAÇÃO NO TETO. </t>
    </r>
  </si>
  <si>
    <r>
      <t xml:space="preserve">FORNECIMENTO E INSTALAÇÃO DE </t>
    </r>
    <r>
      <rPr>
        <b/>
        <sz val="10"/>
        <color theme="1"/>
        <rFont val="Arial"/>
        <family val="2"/>
      </rPr>
      <t>54 CONJUNTOS DE BAFFLES ACÚSTICOS RETANGULARES [116,8 X 19,0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BRANCA</t>
    </r>
    <r>
      <rPr>
        <sz val="10"/>
        <color theme="1"/>
        <rFont val="Arial"/>
        <family val="2"/>
      </rPr>
      <t>, EM LÃ DE VIDRO COM REVESTIMENTO EM VÉU ACÚSTICO. UNIDADE COMPOSTA POR CONJUNTO DE FIXAÇÃO COM 02(DOIS) SUPORTES PENDURAIS JÁ FIXADOS NA PLACA E 02 (DOIS) CABOS DE AÇO COM GANCHOS REGULÁVEIS PARA FIXAÇÃO NO TETO.</t>
    </r>
  </si>
  <si>
    <r>
      <t>FORNECIMENTO E INSTALAÇÃO DE</t>
    </r>
    <r>
      <rPr>
        <b/>
        <sz val="10"/>
        <color theme="1"/>
        <rFont val="Arial"/>
        <family val="2"/>
      </rPr>
      <t xml:space="preserve"> 25 CONJUNTOS DE BAFFLES ACÚSTICOS, RETANGULARES [116,8 X 25,4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CINZA</t>
    </r>
    <r>
      <rPr>
        <sz val="10"/>
        <color theme="1"/>
        <rFont val="Arial"/>
        <family val="2"/>
      </rPr>
      <t>, EM LÃ DE VIDRO COM REVESTIMENTO EM VÉU ACÚSTICO. UNIDADE COMPOSTA POR CONJUNTO DE FIXAÇÃO COM 02(DOIS) SUPORTES PENDURAIS JÁ FIXADOS NA PLACA E 02 (DOIS) CABOS DE AÇO COM GANCHOS REGULÁVEIS PARA FIXAÇÃO NO TETO.</t>
    </r>
  </si>
  <si>
    <r>
      <t xml:space="preserve">FORNECIMENTO E INSTALAÇÃO DE </t>
    </r>
    <r>
      <rPr>
        <b/>
        <sz val="10"/>
        <color theme="1"/>
        <rFont val="Arial"/>
        <family val="2"/>
      </rPr>
      <t>PORCELANATO INDUSTRIAL</t>
    </r>
    <r>
      <rPr>
        <sz val="10"/>
        <color theme="1"/>
        <rFont val="Arial"/>
        <family val="2"/>
      </rPr>
      <t xml:space="preserve"> EXTRUDADO 30X30CM, </t>
    </r>
    <r>
      <rPr>
        <b/>
        <sz val="10"/>
        <color theme="1"/>
        <rFont val="Arial"/>
        <family val="2"/>
      </rPr>
      <t>COR CINZA CLARO</t>
    </r>
    <r>
      <rPr>
        <sz val="10"/>
        <color theme="1"/>
        <rFont val="Arial"/>
        <family val="2"/>
      </rPr>
      <t xml:space="preserve">, ESPESSURA 1,2CM, JUNTA 4MM. COM REJUNTE ANTICORROSIVO ALUMINOSO CURA ÚMIDA NA COR GRAFITE. </t>
    </r>
    <r>
      <rPr>
        <b/>
        <sz val="10"/>
        <color theme="1"/>
        <rFont val="Arial"/>
        <family val="2"/>
      </rPr>
      <t>MODELO KERATEC, REF.: 1020C K20, MARCA ALELUIA CERÂMICAS (PORTCERAMIC) OU EQUIVALENTE TÉCNICO</t>
    </r>
  </si>
  <si>
    <r>
      <t>FORNECIMENTO E INSTALAÇÃO DE</t>
    </r>
    <r>
      <rPr>
        <b/>
        <sz val="10"/>
        <color theme="1"/>
        <rFont val="Arial"/>
        <family val="2"/>
      </rPr>
      <t xml:space="preserve"> PORCELANATO TÉCNICO</t>
    </r>
    <r>
      <rPr>
        <sz val="10"/>
        <color theme="1"/>
        <rFont val="Arial"/>
        <family val="2"/>
      </rPr>
      <t xml:space="preserve">, RETIFICADO, ACABAMENTO NATURAL, </t>
    </r>
    <r>
      <rPr>
        <b/>
        <sz val="10"/>
        <color theme="1"/>
        <rFont val="Arial"/>
        <family val="2"/>
      </rPr>
      <t>COR CINZA CLARO</t>
    </r>
    <r>
      <rPr>
        <sz val="10"/>
        <color theme="1"/>
        <rFont val="Arial"/>
        <family val="2"/>
      </rPr>
      <t>, ESPESSURA 9,5MM, JUNTA 2MM,</t>
    </r>
    <r>
      <rPr>
        <b/>
        <sz val="10"/>
        <color theme="1"/>
        <rFont val="Arial"/>
        <family val="2"/>
      </rPr>
      <t xml:space="preserve"> REFERÊNCIA: MODELO MINIMUM CIMENTO NA, MARCA ELIANE OU EQUIVALENTE TÉCNICO</t>
    </r>
    <r>
      <rPr>
        <sz val="10"/>
        <color theme="1"/>
        <rFont val="Arial"/>
        <family val="2"/>
      </rPr>
      <t>. COM REJUNTE COR GRAFITE.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</si>
  <si>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90X210</t>
    </r>
    <r>
      <rPr>
        <sz val="10"/>
        <color theme="1"/>
        <rFont val="Arial"/>
        <family val="2"/>
      </rPr>
      <t>, FIXAÇÃO COM PREENCHIMENTO TOTAL DE ESPUMA EXPANSIVA, INCLUINDO FECHADURA REF ZAMAC - FORNECIMENTO E INSTALAÇÃO COMPLETA, INCLUSIVE BATENTE E GUARNIÇÕES.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</si>
  <si>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80X210,</t>
    </r>
    <r>
      <rPr>
        <sz val="10"/>
        <color theme="1"/>
        <rFont val="Arial"/>
        <family val="2"/>
      </rPr>
      <t xml:space="preserve"> FIXAÇÃO COM PREENCHIMENTO TOTAL DE ESPUMA EXPANSIVA, INCLUINDO FECHADURA REF ZAMAC - FORNECIMENTO E INSTALAÇÃO COMPLETA, INCLUSIVE BATENTE E GUARNIÇÕES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</si>
  <si>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100X210</t>
    </r>
    <r>
      <rPr>
        <sz val="10"/>
        <color theme="1"/>
        <rFont val="Arial"/>
        <family val="2"/>
      </rPr>
      <t>, FIXAÇÃO COM PREENCHIMENTO TOTAL DE ESPUMA EXPANSIVA, INCLUINDO FECHADURA REF ZAMAC - FORNECIMENTO E INSTALAÇÃO COMPLETA, INCLUSIVE BATENTE E GUARNIÇÕES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</si>
  <si>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 120X210, DUAS FOLHAS</t>
    </r>
    <r>
      <rPr>
        <sz val="10"/>
        <color theme="1"/>
        <rFont val="Arial"/>
        <family val="2"/>
      </rPr>
      <t>, FIXAÇÃO COM PREENCHIMENTO TOTAL DE ESPUMA EXPANSIVA, INCLUINDO FECHADURA REF ZAMAC COM TODAS AS FERRAGENS NECESSÁRIAS - FORNECIMENTO E INSTALAÇÃO COMPLETA, INCLUSIVE BATENTE E GUARNIÇÕES</t>
    </r>
  </si>
  <si>
    <r>
      <t xml:space="preserve">INSTALAÇÃO DE VIDRO INCOLOR TEMPERADO, E = 8 MM, EM ESQUADRIA DE ALUMÍNIO PRETO, FIXADO COM BAGUETE. AF_01/2021_PS - </t>
    </r>
    <r>
      <rPr>
        <b/>
        <sz val="10"/>
        <color theme="1"/>
        <rFont val="Arial"/>
        <family val="2"/>
      </rPr>
      <t>VISOR SALÃO</t>
    </r>
  </si>
  <si>
    <r>
      <t xml:space="preserve">INSTALAÇÃO DE VIDRO INCOLOR TEMPERADO, E = 8 MM, EM ESQUADRIA DE ALUMÍNIO BRANCO, FIXADO COM BAGUETE. AF_01/2021_PS - </t>
    </r>
    <r>
      <rPr>
        <b/>
        <sz val="10"/>
        <color theme="1"/>
        <rFont val="Arial"/>
        <family val="2"/>
      </rPr>
      <t>VISOR COZINHA</t>
    </r>
  </si>
  <si>
    <r>
      <rPr>
        <b/>
        <sz val="10"/>
        <color theme="1"/>
        <rFont val="Arial"/>
        <family val="2"/>
      </rPr>
      <t>JANELA ALUMINIO GUILHOTINA</t>
    </r>
    <r>
      <rPr>
        <sz val="10"/>
        <color theme="1"/>
        <rFont val="Arial"/>
        <family val="2"/>
      </rPr>
      <t xml:space="preserve"> COM VIDRO TEMPERADO 6MM, COM ESQUADRIA DE ALUMÍNIO BRANCO, </t>
    </r>
    <r>
      <rPr>
        <b/>
        <sz val="10"/>
        <color theme="1"/>
        <rFont val="Arial"/>
        <family val="2"/>
      </rPr>
      <t>COM TELA EMBUTIDA NA ESQUADRIA GUILHOTINA</t>
    </r>
  </si>
  <si>
    <t>GUARDA CORPO EM ACO INOX 304 POLIDO COM COLUNAS, FIXAÇÂO COMPLETA, ACESSÒRIOS E ACABAMENTO COM  VIDRO LAMINADO+TEMPERADO 4+4mm (GUARDA-CORPO 3,30x1m + 0,85x1m+ 2Und 0,50x1m  e 2 PORTAS PCD 0,90x1m)</t>
  </si>
  <si>
    <r>
      <t xml:space="preserve">FORNECIMENTO E INSTALAÇÃO DE MISTURADOR DE PAREDE PARA COZINHA BICA </t>
    </r>
    <r>
      <rPr>
        <b/>
        <sz val="10"/>
        <color theme="1"/>
        <rFont val="Arial"/>
        <family val="2"/>
      </rPr>
      <t>MÓVEL IZY DECA</t>
    </r>
  </si>
  <si>
    <r>
      <t xml:space="preserve">INSTALAÇÃO DO SISTEMA FRIGORÍGENO COMPLETO - </t>
    </r>
    <r>
      <rPr>
        <b/>
        <sz val="10"/>
        <color theme="1"/>
        <rFont val="Arial"/>
        <family val="2"/>
      </rPr>
      <t xml:space="preserve">EQUIPAMENTOS FORNECIDOS PELO TRE-PR </t>
    </r>
    <r>
      <rPr>
        <sz val="10"/>
        <color theme="1"/>
        <rFont val="Arial"/>
        <family val="2"/>
      </rPr>
      <t xml:space="preserve">[tubos de cobres, isolamento elastomérico para os tubos, carga de gás, nitrogênio, suporte para sustentação de tubulação frigorígena (kit contendo perfilado+proteção em PVC,par de barraros cada 50cm, quatro arruelas, quartro porcas)], </t>
    </r>
    <r>
      <rPr>
        <b/>
        <sz val="10"/>
        <color theme="1"/>
        <rFont val="Arial"/>
        <family val="2"/>
      </rPr>
      <t>INSTALAÇÃO DE DIFUSÃO</t>
    </r>
    <r>
      <rPr>
        <sz val="10"/>
        <color theme="1"/>
        <rFont val="Arial"/>
        <family val="2"/>
      </rPr>
      <t xml:space="preserve"> (Grelha circular plástica de acabamento tipo veneziana com anti insetos Ø100), </t>
    </r>
    <r>
      <rPr>
        <b/>
        <sz val="10"/>
        <color theme="1"/>
        <rFont val="Arial"/>
        <family val="2"/>
      </rPr>
      <t>INSTALAÇÃO DOS DUTOS COM BOMBA</t>
    </r>
    <r>
      <rPr>
        <sz val="10"/>
        <color theme="1"/>
        <rFont val="Arial"/>
        <family val="2"/>
      </rPr>
      <t xml:space="preserve"> [tubo de PVC, joelho de PVC, luva de PVC, suporte para sustentação de dutos (kit contendo perfilado + proteção em PVC, par de barra roscada 50cm, quatro arruelas, quartro  porcas) e tuvo de PVC], </t>
    </r>
    <r>
      <rPr>
        <b/>
        <sz val="10"/>
        <color theme="1"/>
        <rFont val="Arial"/>
        <family val="2"/>
      </rPr>
      <t>INSTALAÇÃO DE MISCELÂNIAS</t>
    </r>
    <r>
      <rPr>
        <sz val="10"/>
        <color theme="1"/>
        <rFont val="Arial"/>
        <family val="2"/>
      </rPr>
      <t xml:space="preserve"> cabo shield AFT blindado e calço de borracha, </t>
    </r>
    <r>
      <rPr>
        <b/>
        <sz val="10"/>
        <color theme="1"/>
        <rFont val="Arial"/>
        <family val="2"/>
      </rPr>
      <t>CONFORME PROJETO.</t>
    </r>
  </si>
  <si>
    <r>
      <rPr>
        <b/>
        <sz val="10"/>
        <color theme="1"/>
        <rFont val="Arial"/>
        <family val="2"/>
      </rPr>
      <t>REDE DE DUTOS CONFECCIONADA EM CHAPA GALVANIZADA</t>
    </r>
    <r>
      <rPr>
        <sz val="10"/>
        <color theme="1"/>
        <rFont val="Arial"/>
        <family val="2"/>
      </rPr>
      <t xml:space="preserve"> NR26, FLANGEADA, NAS MEDIDAS DE 30X30, SENDO 23M LINEARES, COM 03 TAMPAS DE INSPEÇÃO AO LONGO DA REDE, 09 COLARINHOS DE 150MM ACOPLADOS A </t>
    </r>
    <r>
      <rPr>
        <b/>
        <sz val="10"/>
        <color theme="1"/>
        <rFont val="Arial"/>
        <family val="2"/>
      </rPr>
      <t xml:space="preserve">09 VENTOKITS DE 150MM. </t>
    </r>
    <r>
      <rPr>
        <sz val="10"/>
        <color theme="1"/>
        <rFont val="Arial"/>
        <family val="2"/>
      </rPr>
      <t xml:space="preserve">TODOS INTERLIGADOS EM RAMAIS DE DUTO FLEXÍVEL DE 150MM, CONFORME PROJETO. DEVERÁ SER PROVISIONADA GRELHA DE RETORNO, A SER INSTALADA NA PARTE DISTAL DO RAMAL, CONTENDO TELA DE PROTEÇÃO PARA EVITAR A ENTRADA DE ANIMAIS.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CONTRATADA. </t>
    </r>
    <r>
      <rPr>
        <b/>
        <sz val="10"/>
        <color theme="1"/>
        <rFont val="Arial"/>
        <family val="2"/>
      </rPr>
      <t>INCLUSIVE FORNECIMENTO E INSTALAÇÃO DOS VENTOKITS</t>
    </r>
  </si>
  <si>
    <r>
      <t>PLACA DE SINALIZACAO DE SEGURANCA CONTRA INCENDIO, FOTOLUMINESCENTE, RETANGULAR, *16 X 32* CM, EM PVC *2* MM ANTI-CHAMAS. SIMBOLO CONFORME CBMPR NPT020 -</t>
    </r>
    <r>
      <rPr>
        <b/>
        <sz val="10"/>
        <color theme="1"/>
        <rFont val="Arial"/>
        <family val="2"/>
      </rPr>
      <t xml:space="preserve"> CODIGO S12</t>
    </r>
  </si>
  <si>
    <r>
      <t xml:space="preserve">PLACA DE SINALIZACAO DE SEGURANCA CONTRA INCENDIO, FOTOLUMINESCENTE, RETANGULAR, *13 X 26* CM, EM PVC *2* MM ANTI-CHAMAS. SIMBOLO CONFORME CBMPR NPT020 - </t>
    </r>
    <r>
      <rPr>
        <b/>
        <sz val="10"/>
        <color theme="1"/>
        <rFont val="Arial"/>
        <family val="2"/>
      </rPr>
      <t>CODIGO S2 OU S3</t>
    </r>
  </si>
  <si>
    <r>
      <t xml:space="preserve">PLACA DE SINALIZACAO DE SEGURANCA CONTRA INCENDIO, FOTOLUMINESCENTE, QUADRADA, *14 X 14* CM, EM PVC *2* MM ANTI-CHAMAS. SIMBOLO CONFORME CBMPR NPT020 - </t>
    </r>
    <r>
      <rPr>
        <b/>
        <sz val="10"/>
        <color theme="1"/>
        <rFont val="Arial"/>
        <family val="2"/>
      </rPr>
      <t>CODIGO E5</t>
    </r>
  </si>
  <si>
    <r>
      <t>FORNECIMENTO E INSTALAÇÃO DE EXTINTOR PO QUIMICO SECO ABC 4KG NBR 15808:2017</t>
    </r>
    <r>
      <rPr>
        <b/>
        <sz val="10"/>
        <color theme="1"/>
        <rFont val="Arial"/>
        <family val="2"/>
      </rPr>
      <t xml:space="preserve"> (2A;20B;C)</t>
    </r>
  </si>
  <si>
    <r>
      <rPr>
        <b/>
        <sz val="10"/>
        <color theme="1"/>
        <rFont val="Arial"/>
        <family val="2"/>
      </rPr>
      <t>LUMINÁRIA DE EMERGÊNCIA. APENAS INSTALAÇÃO</t>
    </r>
    <r>
      <rPr>
        <sz val="10"/>
        <color theme="1"/>
        <rFont val="Arial"/>
        <family val="2"/>
      </rPr>
      <t>. REUTILIZANDO AS LUMINÁRIAS EXISTENTES E LUMINÁRIAS NOVAS SERÃO FORNECIDAS PELO TRE-PR</t>
    </r>
  </si>
  <si>
    <r>
      <t xml:space="preserve">PLACA DE SINALIZACAO DE SEGURANCA CONTRA INCENDIO - ALERTA, TRIANGULAR, BASE DE *30* CM, EM PVC *2* MM ANTI-CHAMAS. CONFORME CBMPR NPT 020. </t>
    </r>
    <r>
      <rPr>
        <b/>
        <sz val="10"/>
        <color theme="1"/>
        <rFont val="Arial"/>
        <family val="2"/>
      </rPr>
      <t>CODIGO A5</t>
    </r>
  </si>
  <si>
    <r>
      <t>PLACA DE SINALIZACAO DE SEGURANCA CONTRA INCENDIO, FOTOLUMINESCENTE, CIRCULAR, *14* CM, EM PVC *2* MM ANTI-CHAMAS. SIMBOLO CONFORME CBMPR NPT020 -</t>
    </r>
    <r>
      <rPr>
        <b/>
        <sz val="10"/>
        <color theme="1"/>
        <rFont val="Arial"/>
        <family val="2"/>
      </rPr>
      <t xml:space="preserve"> CODIGO P1</t>
    </r>
  </si>
  <si>
    <r>
      <t xml:space="preserve">PLACA DE SINALIZACAO DE SEGURANCA CONTRA INCENDIO, FOTOLUMINESCENTE, CIRCULAR, *14* CM, EM PVC *2* MM ANTI-CHAMAS. SIMBOLO CONFORME CBMPR NPT020 - </t>
    </r>
    <r>
      <rPr>
        <b/>
        <sz val="10"/>
        <color theme="1"/>
        <rFont val="Arial"/>
        <family val="2"/>
      </rPr>
      <t>CODIGO P2</t>
    </r>
  </si>
  <si>
    <r>
      <t xml:space="preserve">PINTURA LÁTEX ACRÍLICA </t>
    </r>
    <r>
      <rPr>
        <b/>
        <sz val="10"/>
        <color theme="1"/>
        <rFont val="Arial"/>
        <family val="2"/>
      </rPr>
      <t>PREMIUM,</t>
    </r>
    <r>
      <rPr>
        <sz val="10"/>
        <color theme="1"/>
        <rFont val="Arial"/>
        <family val="2"/>
      </rPr>
      <t xml:space="preserve"> APLICAÇÃO MANUAL EM PAREDES, DUAS DEMÃOS. AF_04/2023 - </t>
    </r>
    <r>
      <rPr>
        <b/>
        <sz val="10"/>
        <color theme="1"/>
        <rFont val="Arial"/>
        <family val="2"/>
      </rPr>
      <t>BRANCO NEVE</t>
    </r>
  </si>
  <si>
    <r>
      <t xml:space="preserve">PINTURA LÁTEX ACRÍLICA </t>
    </r>
    <r>
      <rPr>
        <b/>
        <sz val="10"/>
        <color theme="1"/>
        <rFont val="Arial"/>
        <family val="2"/>
      </rPr>
      <t>PREMIUM</t>
    </r>
    <r>
      <rPr>
        <sz val="10"/>
        <color theme="1"/>
        <rFont val="Arial"/>
        <family val="2"/>
      </rPr>
      <t xml:space="preserve">, APLICAÇÃO MANUAL EM PAREDES, DUAS DEMÃOS. AF_04/2023 - </t>
    </r>
    <r>
      <rPr>
        <b/>
        <sz val="10"/>
        <color theme="1"/>
        <rFont val="Arial"/>
        <family val="2"/>
      </rPr>
      <t>METRÓPOLE</t>
    </r>
  </si>
  <si>
    <r>
      <t xml:space="preserve">PINTURA LÁTEX ACRÍLICA </t>
    </r>
    <r>
      <rPr>
        <b/>
        <sz val="10"/>
        <color theme="1"/>
        <rFont val="Arial"/>
        <family val="2"/>
      </rPr>
      <t>PREMIUM</t>
    </r>
    <r>
      <rPr>
        <sz val="10"/>
        <color theme="1"/>
        <rFont val="Arial"/>
        <family val="2"/>
      </rPr>
      <t xml:space="preserve">, APLICAÇÃO MANUAL EM PAREDES, DUAS DEMÃOS. AF_04/2023 - </t>
    </r>
    <r>
      <rPr>
        <b/>
        <sz val="10"/>
        <color theme="1"/>
        <rFont val="Arial"/>
        <family val="2"/>
      </rPr>
      <t>CALÇADA URBANA</t>
    </r>
  </si>
  <si>
    <t>LETREIRO EM INOX, ARTE CONFORME PROJETO. INSTALAÇÃO EM PAREDE</t>
  </si>
  <si>
    <r>
      <rPr>
        <b/>
        <sz val="10"/>
        <color theme="1"/>
        <rFont val="Arial"/>
        <family val="2"/>
      </rPr>
      <t xml:space="preserve">DUTOS. </t>
    </r>
    <r>
      <rPr>
        <sz val="10"/>
        <color theme="1"/>
        <rFont val="Arial"/>
        <family val="2"/>
      </rPr>
      <t xml:space="preserve">CONFECÇÃO DE REDE DE DUTOS COM SUPORTE, CHAPÉU DE DESCARGA DE ACESSÓRIOS EM AÇO INOX 34. DIÂMETROS DOS DUTOS (150MM E 200MM), SENDO O DUTO REDONDO E RETANGULAR, RÍGIDO. ACABAMENTO ESCOVADO E ISENTO DE PONTOS CORTANTES, CHAPA EM ESPESSURA ESTRUTURADA PARA RESISTIR A PROCEDIMENTOS DE LIMPEZA, </t>
    </r>
    <r>
      <rPr>
        <b/>
        <sz val="10"/>
        <color theme="1"/>
        <rFont val="Arial"/>
        <family val="2"/>
      </rPr>
      <t>ESPESSURA MÍNIMA CONFORME A NBR</t>
    </r>
    <r>
      <rPr>
        <sz val="10"/>
        <color theme="1"/>
        <rFont val="Arial"/>
        <family val="2"/>
      </rPr>
      <t xml:space="preserve">. TODAS AS DEMAIS ESPECIFICAÇÕES DEVEM SEGUIR O PROJETO. INCLUSIVE REDE EXTERNA DE DUTO COM SUPORTE DE FIXAÇÃO DE ACESSÓRIOS E CURVAS, TODOS CONFECCIONADOS EM EM AÇO INOX 34. DIÂMETRO DO DUTO (300MM), SENDO O DUTO REDONDO E RÍGIDO. DUTO DEVE CONTER TAMPA DE INSPEÇÃO POSSIBILITANDO A MANUTENÇÃO DO MESMO.
 2) DAMPERS ELETRÔNICOS PARA REDE DE DUTOS DA COIFA 01, REDONDOS DE 150MM E 200MM. ESSES DAMPERS DEVEM ENCAIXAR NA SAÍDA PROXIMAL DA REDE, FUNÇÃO ON/OFF, DESEJÁVEL DA MARCA TROX.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 </t>
    </r>
    <r>
      <rPr>
        <b/>
        <sz val="10"/>
        <color theme="1"/>
        <rFont val="Arial"/>
        <family val="2"/>
      </rPr>
      <t>CONFORMIDADE COM AS NORMAS E REGULAMENTAÇÕES VIGENTES, EM ESPECIAL NBR 14518/2020 E 5410/2008</t>
    </r>
    <r>
      <rPr>
        <sz val="10"/>
        <color theme="1"/>
        <rFont val="Arial"/>
        <family val="2"/>
      </rPr>
      <t xml:space="preserve">.
3) CAIXA DE GORDURA EM AÇO INOX, MEDIDAS 70X50CM, COM 03 ENTRADAS, SENDO: 200,200 E 150MM E SAÍDA DE 300MM, COM TAMPA DE INSPEÇÃO E VEDADA PARA IMPEDIR A ENTRADA DE INSETOS E ROEDORES. DE ACORDO COM A NORMA NBR 8160 DA ABR É NECESSÁRIO QUE O EQUIPAMENTO SEJA INSTALADO EM LOCAL VENTILADO E QUE POSSA SER FACILMENTE ACESSADO PARA LIMPEZA ATRAVÉS DA TAMPA.
FABRICANTE: PROJINOX (SOB MEDIDA)
</t>
    </r>
  </si>
  <si>
    <t xml:space="preserve"> REF 100700 + CPOS D.04.000.030205 + COTAÇÃO  </t>
  </si>
  <si>
    <t xml:space="preserve"> REF 100700</t>
  </si>
  <si>
    <t xml:space="preserve"> REF 100675</t>
  </si>
  <si>
    <t xml:space="preserve"> REF 89731</t>
  </si>
  <si>
    <t>ENTRADA PRIMÁRIA SIMPLIF. POSTE UNICO - EDP - 150 KVA - 15KV- 220/127 V</t>
  </si>
  <si>
    <t xml:space="preserve"> 92992 </t>
  </si>
  <si>
    <t>CABO DE COBRE FLEXÍVEL ISOLADO, 95 MM², ANTI-CHAMA 0,6/1,0 KV, PARA REDE ENTERRADA DE DISTRIBUIÇÃO DE ENERGIA ELÉTRICA - FORNECIMENTO E INSTALAÇÃO. AF_12/2021</t>
  </si>
  <si>
    <t>CAIXA DE PASSAGEM E INSPECAO EM CONCRETO 40x40x40cm C/ TAMPA</t>
  </si>
  <si>
    <t>270,00</t>
  </si>
  <si>
    <t>70,00</t>
  </si>
  <si>
    <t xml:space="preserve"> 92985 </t>
  </si>
  <si>
    <t xml:space="preserve"> 91931 </t>
  </si>
  <si>
    <t xml:space="preserve"> 91935 </t>
  </si>
  <si>
    <t xml:space="preserve"> 101564 </t>
  </si>
  <si>
    <t xml:space="preserve"> 101894 </t>
  </si>
  <si>
    <t xml:space="preserve"> 101897 </t>
  </si>
  <si>
    <t xml:space="preserve"> 92001 </t>
  </si>
  <si>
    <t xml:space="preserve"> 91953 </t>
  </si>
  <si>
    <t xml:space="preserve"> 91959 </t>
  </si>
  <si>
    <t xml:space="preserve"> 91967 </t>
  </si>
  <si>
    <t xml:space="preserve"> 91955 </t>
  </si>
  <si>
    <t xml:space="preserve"> 97597 </t>
  </si>
  <si>
    <t xml:space="preserve"> REF ORSE 11338 </t>
  </si>
  <si>
    <t xml:space="preserve"> 101875 </t>
  </si>
  <si>
    <t xml:space="preserve"> REF CPOS 40.04.346 </t>
  </si>
  <si>
    <t xml:space="preserve"> 062105 </t>
  </si>
  <si>
    <t xml:space="preserve"> 062007 </t>
  </si>
  <si>
    <t xml:space="preserve"> 062041 </t>
  </si>
  <si>
    <t>156,00</t>
  </si>
  <si>
    <t>170,00</t>
  </si>
  <si>
    <t>68,00</t>
  </si>
  <si>
    <t>90,00</t>
  </si>
  <si>
    <t>96,00</t>
  </si>
  <si>
    <t>29.1</t>
  </si>
  <si>
    <t>29.2</t>
  </si>
  <si>
    <t>30.1</t>
  </si>
  <si>
    <t>30.2</t>
  </si>
  <si>
    <t>30.3</t>
  </si>
  <si>
    <t>30.4</t>
  </si>
  <si>
    <t>31.1</t>
  </si>
  <si>
    <t>31.2</t>
  </si>
  <si>
    <t>31.3</t>
  </si>
  <si>
    <t>31.4</t>
  </si>
  <si>
    <t>32.1</t>
  </si>
  <si>
    <t>32.2</t>
  </si>
  <si>
    <t>33.1</t>
  </si>
  <si>
    <t>33.2</t>
  </si>
  <si>
    <t>33.3</t>
  </si>
  <si>
    <t>33.4</t>
  </si>
  <si>
    <t>34.1</t>
  </si>
  <si>
    <t>34.2</t>
  </si>
  <si>
    <t>35.1</t>
  </si>
  <si>
    <t>35.2</t>
  </si>
  <si>
    <t>36.1</t>
  </si>
  <si>
    <t>37.1</t>
  </si>
  <si>
    <t>38.1</t>
  </si>
  <si>
    <t>38.2</t>
  </si>
  <si>
    <t>39.1</t>
  </si>
  <si>
    <t>41.1</t>
  </si>
  <si>
    <t>41.2</t>
  </si>
  <si>
    <t>42.1</t>
  </si>
  <si>
    <t>42.2</t>
  </si>
  <si>
    <t>42.3</t>
  </si>
  <si>
    <t>42.4</t>
  </si>
  <si>
    <t>42.5</t>
  </si>
  <si>
    <t>43.1</t>
  </si>
  <si>
    <t>43.2</t>
  </si>
  <si>
    <t>44.1</t>
  </si>
  <si>
    <t>44.2</t>
  </si>
  <si>
    <t>44.3</t>
  </si>
  <si>
    <t>46.1</t>
  </si>
  <si>
    <t>46.2</t>
  </si>
  <si>
    <t>46.3</t>
  </si>
  <si>
    <t>46.4</t>
  </si>
  <si>
    <t>46.5</t>
  </si>
  <si>
    <t>47.1</t>
  </si>
  <si>
    <t>47.2</t>
  </si>
  <si>
    <t>47.3</t>
  </si>
  <si>
    <t>47.4</t>
  </si>
  <si>
    <t>48.1</t>
  </si>
  <si>
    <t>50.2</t>
  </si>
  <si>
    <t>50.3</t>
  </si>
  <si>
    <t>60.2</t>
  </si>
  <si>
    <t>61.1</t>
  </si>
  <si>
    <t>PLANILHA ORÇAMENTÁRIA BASE
REFORMA GERAL RESTAURANTE - TRE-PR</t>
  </si>
  <si>
    <r>
      <rPr>
        <b/>
        <sz val="10"/>
        <color theme="1"/>
        <rFont val="Arial"/>
        <family val="2"/>
      </rPr>
      <t>COIFAS.</t>
    </r>
    <r>
      <rPr>
        <sz val="10"/>
        <color theme="1"/>
        <rFont val="Arial"/>
        <family val="2"/>
      </rPr>
      <t xml:space="preserve"> COIFAS DE PAREDE E ILHA CONFECCIONADAS EM AÇO INOX 304, DIMENSÕES:</t>
    </r>
    <r>
      <rPr>
        <b/>
        <sz val="10"/>
        <color theme="1"/>
        <rFont val="Arial"/>
        <family val="2"/>
      </rPr>
      <t xml:space="preserve"> 2,20X1,20M (PAREDE), 1,00X1,00M (PAREDE) E 2,20X2,20M (ILHA)</t>
    </r>
    <r>
      <rPr>
        <sz val="10"/>
        <color theme="1"/>
        <rFont val="Arial"/>
        <family val="2"/>
      </rPr>
      <t xml:space="preserve"> ACABAMENTO ESCOVADO E ISENTO DE PONTOS CORTANTES, CHAPA EM ESPESSURA ESTRUTURADA PARA RESISTIR A PROCEDIMENTOS DE LIMPEZA, </t>
    </r>
    <r>
      <rPr>
        <b/>
        <sz val="10"/>
        <color theme="1"/>
        <rFont val="Arial"/>
        <family val="2"/>
      </rPr>
      <t>ESPESSURA CONFORME A NBR</t>
    </r>
    <r>
      <rPr>
        <sz val="10"/>
        <color theme="1"/>
        <rFont val="Arial"/>
        <family val="2"/>
      </rPr>
      <t xml:space="preserve">, COM LUMINÁRIA BLINDADA, FILTRO INERCIAL.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 CONFORMIDADE COM AS NORMAS E REGULAMENTAÇÕES VIGENTES, EM ESPECIAL NBR 14518/2020 E 5410/2008.
</t>
    </r>
    <r>
      <rPr>
        <b/>
        <sz val="10"/>
        <color theme="1"/>
        <rFont val="Arial"/>
        <family val="2"/>
      </rPr>
      <t>REFERÊNCIA: FABRICANTE: MELTING</t>
    </r>
  </si>
  <si>
    <r>
      <rPr>
        <b/>
        <sz val="10"/>
        <color theme="1"/>
        <rFont val="Arial"/>
        <family val="2"/>
      </rPr>
      <t>EXAUSTOR CENTRÍFUGO</t>
    </r>
    <r>
      <rPr>
        <sz val="10"/>
        <color theme="1"/>
        <rFont val="Arial"/>
        <family val="2"/>
      </rPr>
      <t xml:space="preserve"> COM VENTILADOR DE SIMPLES ASPIRAÇÃO, COM CARCAÇA CILÍNDRICA, FLUXO DE AR EM LINHA (IN LINE) E COM ROTOR DE PÁS CURVADAS PARA TRÁS TIPO LIMIT-LOAD, VAZÃO DE AR DE NÃO INFERIOR A 7.000M3/H, CONFORME PROJETO EM ANEXO. PRESSÕES ESTÁTICAS DE ATÉ APROXIMADAMENTE 180MMCA. AS CARCAÇAS DO VENTILADOR E DO ROTOR DEVEM SER CONSTRUÍDAS EM CHAPA DE AÇO CARBONO, SOLDADAS, COM POSTERIOR PINTURA. O MOTOR DE VENTILADOR DEVERÁ SER 220V-2F (BIFÁSICO). O EXAUSTOR DEVE POSSUIR MOTOR FORA DO FLUXO DE AR A FIM DE EVITAR POSSÍVEIS ACIDENTES, OU SEJA, O MOTOR ELÉTRICO NÃO TEM CONTATO COM O FLUXO DE AR DO EXAUSTOR, CONSEQUENTEMENTE, NÃO ESTÁ SUJEITO A CONTAMINANTES QUANDO TRABALHANDO EM EXAUSTÃO DE FLUÍDO AGRESSIVO.
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</t>
    </r>
    <r>
      <rPr>
        <b/>
        <sz val="10"/>
        <color theme="1"/>
        <rFont val="Arial"/>
        <family val="2"/>
      </rPr>
      <t xml:space="preserve"> CONFORMIDADE COM AS NORMAS E REGULAMENTAÇÕES VIGENTES, EM ESPECIAL NBR14518/2020 E 5410/2008.</t>
    </r>
    <r>
      <rPr>
        <sz val="10"/>
        <color theme="1"/>
        <rFont val="Arial"/>
        <family val="2"/>
      </rPr>
      <t xml:space="preserve">
REFERÊNCIA: MARCA: BERLINER LUFT, MODELO: LINHA TCN4K</t>
    </r>
  </si>
  <si>
    <t>EVENTOGRAMA
REFORMA GERAL RESTAURANTE TRE-PR</t>
  </si>
  <si>
    <t>MEDIÇÕES SOMENTE SERÃO EFETUADAS COM A CONCLUSÃO COMPLETA DAS ETAPAS. A PERIODICIDADE E A QUANTIDADE DE MEDIÇÕES SERÃO DEFINIDAS EM REUNIÃO INICIAL, TENDO COMO BASE O CRONOGRAMA. CONFORME DEFINIÇÕES DE CRONOGRAMA OU SITUAÇÕES DURANTE A EXECUÇÃO DOS SERVIÇOS, O EVENTOGRAMA SERÁ ATUALIZADO</t>
  </si>
  <si>
    <t>MEDIÇÕES
(ESTIMATIVA) 
Valores Sem BDI e sem Retenções</t>
  </si>
  <si>
    <r>
      <t xml:space="preserve">MATERIAL E MÃO DE OBRA ESPECIALIZADA DE ESTRUTURA METÁLICA - </t>
    </r>
    <r>
      <rPr>
        <b/>
        <sz val="10"/>
        <color theme="1"/>
        <rFont val="Arial"/>
        <family val="2"/>
      </rPr>
      <t>REFORÇO METÁLICO</t>
    </r>
    <r>
      <rPr>
        <sz val="10"/>
        <color theme="1"/>
        <rFont val="Arial"/>
        <family val="2"/>
      </rPr>
      <t xml:space="preserve"> - FABRICAÇÃO, MONTAGEM E PINTURA - INCLUINDO TODOS OS MATERIAIS DO PROJETO E INSUMOS COMO: ELETRODOS TINTAS, DISCOS, EQUIPAMENTOS DE SOLDAS, TRANSPORTE, ELEVAÇÃO VERTICAL, ESCORAMENTOS, TRAVAMENTOS E DEMAIS ITENS NECESSÁRIOS PARA A CONSTRUÇÃO DE ACORDO COM O PROJETO ESTRUTURAL E PROJETO EXECUTIVO </t>
    </r>
    <r>
      <rPr>
        <b/>
        <sz val="10"/>
        <color theme="1"/>
        <rFont val="Arial"/>
        <family val="2"/>
      </rPr>
      <t>(8.301kg)</t>
    </r>
  </si>
  <si>
    <r>
      <t>MATERIAL E MÃO DE OBRA ESPECIALIZADA DE ESTRUTURA METÁLICA -</t>
    </r>
    <r>
      <rPr>
        <b/>
        <sz val="10"/>
        <color theme="1"/>
        <rFont val="Arial"/>
        <family val="2"/>
      </rPr>
      <t xml:space="preserve"> REFORÇO METÁLICO </t>
    </r>
    <r>
      <rPr>
        <sz val="10"/>
        <color theme="1"/>
        <rFont val="Arial"/>
        <family val="2"/>
      </rPr>
      <t xml:space="preserve">- FABRICAÇÃO, MONTAGEM E PINTURA - INCLUINDO TODOS OS MATERIAIS DO PROJETO E INSUMOS COMO: ELETRODOS TINTAS, DISCOS, EQUIPAMENTOS DE SOLDAS, TRANSPORTE, ELEVAÇÃO VERTICAL, ESCORAMENTOS, TRAVAMENTOS E DEMAIS ITENS NECESSÁRIOS PARA A CONSTRUÇÃO DE ACORDO COM O PROJETO ESTRUTURAL E PROJETO EXECUTIVO </t>
    </r>
    <r>
      <rPr>
        <b/>
        <sz val="10"/>
        <color theme="1"/>
        <rFont val="Arial"/>
        <family val="2"/>
      </rPr>
      <t>(8.301kg)</t>
    </r>
  </si>
  <si>
    <t>13</t>
  </si>
  <si>
    <t>13.1</t>
  </si>
  <si>
    <t>13.2</t>
  </si>
  <si>
    <t>14.1</t>
  </si>
  <si>
    <t>14</t>
  </si>
  <si>
    <t>15</t>
  </si>
  <si>
    <t>15.1</t>
  </si>
  <si>
    <t>TOTAL GERAL ETAPA 1:</t>
  </si>
  <si>
    <t>TOTAL GERAL ETAPA 2:</t>
  </si>
  <si>
    <t>TOTAL GERAL ETAPA 1 + ETAPA 2:</t>
  </si>
  <si>
    <t>ETAPAS COM DILUIÇÃO DE VALOR
ITEM 1</t>
  </si>
  <si>
    <t>ETAPAS COM DILUIÇÃO DE VALOR
ITEM 2</t>
  </si>
  <si>
    <t xml:space="preserve"> 19.2 </t>
  </si>
  <si>
    <t xml:space="preserve"> 19.3 </t>
  </si>
  <si>
    <t xml:space="preserve"> 19.4 </t>
  </si>
  <si>
    <t xml:space="preserve"> 19.5 </t>
  </si>
  <si>
    <t xml:space="preserve"> 19.6 </t>
  </si>
  <si>
    <t>29.3</t>
  </si>
  <si>
    <t>29.4</t>
  </si>
  <si>
    <t>29.5</t>
  </si>
  <si>
    <t>29.6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</si>
  <si>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</si>
  <si>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</si>
  <si>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</si>
  <si>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</si>
  <si>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</si>
  <si>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</si>
  <si>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</si>
  <si>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</si>
  <si>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</si>
  <si>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</si>
  <si>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</si>
  <si>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37.2</t>
  </si>
  <si>
    <t>37.3</t>
  </si>
  <si>
    <t>37.4</t>
  </si>
  <si>
    <t>37.5</t>
  </si>
  <si>
    <t>38.3</t>
  </si>
  <si>
    <t>38.4</t>
  </si>
  <si>
    <t>38.5</t>
  </si>
  <si>
    <t>38.6</t>
  </si>
  <si>
    <t>38.7</t>
  </si>
  <si>
    <t>38.8</t>
  </si>
  <si>
    <t>45.1</t>
  </si>
  <si>
    <t>45.2</t>
  </si>
  <si>
    <t>45.3</t>
  </si>
  <si>
    <t>45.4</t>
  </si>
  <si>
    <t>45.5</t>
  </si>
  <si>
    <t>45.6</t>
  </si>
  <si>
    <t>45.7</t>
  </si>
  <si>
    <t>49.2</t>
  </si>
  <si>
    <t>49.3</t>
  </si>
  <si>
    <t>49.4</t>
  </si>
  <si>
    <t>49.5</t>
  </si>
  <si>
    <t>49.6</t>
  </si>
  <si>
    <t>49.7</t>
  </si>
  <si>
    <t>49.8</t>
  </si>
  <si>
    <t>49.9</t>
  </si>
  <si>
    <t>50.4</t>
  </si>
  <si>
    <t>50.5</t>
  </si>
  <si>
    <t>50.6</t>
  </si>
  <si>
    <t>50.7</t>
  </si>
  <si>
    <t>50.8</t>
  </si>
  <si>
    <t>50.9</t>
  </si>
  <si>
    <t>50.10</t>
  </si>
  <si>
    <t>50.11</t>
  </si>
  <si>
    <t>51.2</t>
  </si>
  <si>
    <t>51.3</t>
  </si>
  <si>
    <t>51.4</t>
  </si>
  <si>
    <t>51.5</t>
  </si>
  <si>
    <t>51.6</t>
  </si>
  <si>
    <t>51.7</t>
  </si>
  <si>
    <t>51.8</t>
  </si>
  <si>
    <t>51.9</t>
  </si>
  <si>
    <t>51.10</t>
  </si>
  <si>
    <t>51.11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</si>
  <si>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</si>
  <si>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</si>
  <si>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</si>
  <si>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</si>
  <si>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</si>
  <si>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</si>
  <si>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</si>
  <si>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</si>
  <si>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</si>
  <si>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57.1</t>
  </si>
  <si>
    <t>57.2</t>
  </si>
  <si>
    <t>57.3</t>
  </si>
  <si>
    <t>57.4</t>
  </si>
  <si>
    <t>57.5</t>
  </si>
  <si>
    <t>60.3</t>
  </si>
  <si>
    <t>61.2</t>
  </si>
  <si>
    <t>62.1</t>
  </si>
  <si>
    <t>62.2</t>
  </si>
  <si>
    <t>63.1</t>
  </si>
  <si>
    <t>ESGOTO SANITÁRIO,
FLOREIRAS E ÁREA EXTERNA</t>
  </si>
  <si>
    <t>INFRAESTRUTURA ELÉTRICA,
 REDE LÓGICA, SOM, CFTV</t>
  </si>
  <si>
    <t>26.2</t>
  </si>
  <si>
    <t>REF FDE 09.01.002</t>
  </si>
  <si>
    <t xml:space="preserve"> 061312 </t>
  </si>
  <si>
    <t>ESCAVAÇÃO MANUAL DE VALA COM PROFUNDIDADE MENOR OU IGUAL A 1,30 M. AF_02/2021 - EXTERNO</t>
  </si>
  <si>
    <t>REATERRO MANUAL APILOADO COM SOQUETE. AF_10/2017 - EXTERNO</t>
  </si>
  <si>
    <t>DEMOLIÇÃO DE LAJES, DE FORMA MANUAL, SEM REAPROVEITAMENTO. AF_12/2017 -  EXTERNO</t>
  </si>
  <si>
    <t>DEMOLIÇÃO DE PAVIMENTAÇÃO TIPO PEDRA MIRACEMA - EXTERNO</t>
  </si>
  <si>
    <t>EXECUÇÃO DE PASSEIO (CALÇADA) OU PISO DE CONCRETO COM CONCRETO MOLDADO IN LOCO, FEITO EM OBRA, ACABAMENTO CONVENCIONAL, ESPESSURA 8 CM, ARMADO. AF_08/2022 - EXTERNO</t>
  </si>
  <si>
    <t>0,50</t>
  </si>
  <si>
    <t xml:space="preserve"> 92009 </t>
  </si>
  <si>
    <t xml:space="preserve"> 062101 </t>
  </si>
  <si>
    <t xml:space="preserve"> 064563 </t>
  </si>
  <si>
    <t xml:space="preserve"> 064564 </t>
  </si>
  <si>
    <t xml:space="preserve"> 7996 </t>
  </si>
  <si>
    <t xml:space="preserve"> 8077 </t>
  </si>
  <si>
    <t xml:space="preserve"> 063447 </t>
  </si>
  <si>
    <t xml:space="preserve"> 059414 </t>
  </si>
  <si>
    <t xml:space="preserve"> 078028 </t>
  </si>
  <si>
    <t xml:space="preserve"> 068122 </t>
  </si>
  <si>
    <t>ELETRODUTO FLEXÍVEL CORRUGADO, PEAD, DN 63 (2"), PARA REDE ENTERRADA DE DISTRIBUIÇÃO DE ENERGIA ELÉTRICA - FORNECIMENTO E INSTALAÇÃO. AF_12/2021</t>
  </si>
  <si>
    <t>CAIXA RETANGULAR 4" X 2", PVC - FORNECIMENTO E INSTALAÇÃO. AF_03/2023</t>
  </si>
  <si>
    <t>CABO DE COBRE FLEXÍVEL ISOLADO, 35 MM², ANTI-CHAMA 450/750 V, PARA DISTRIBUIÇÃO - FORNECIMENTO E INSTALAÇÃO. AF_12/2015</t>
  </si>
  <si>
    <t>CABO DE COBRE FLEXÍVEL ISOLADO, 6 MM², ANTI-CHAMA 0,6/1,0 KV, PARA CIRCUITOS TERMINAIS - FORNECIMENTO E INSTALAÇÃO. AF_03/2023</t>
  </si>
  <si>
    <t>CABO DE COBRE FLEXÍVEL ISOLADO, 16 MM², ANTI-CHAMA 0,6/1,0 KV, PARA CIRCUITOS TERMINAIS - FORNECIMENTO E INSTALAÇÃO. AF_03/2023</t>
  </si>
  <si>
    <t>CABO DE COBRE FLEXÍVEL ISOLADO, 50 MM², 0,6/1,0 KV, PARA REDE AÉREA DE DISTRIBUIÇÃO DE ENERGIA ELÉTRICA DE BAIXA TENSÃO - FORNECIMENTO E INSTALAÇÃO. AF_07/2020</t>
  </si>
  <si>
    <t>DISJUNTOR TERMOMAGNÉTICO TRIPOLAR , CORRENTE NOMINAL DE 63A - FORNECIMENTO E INSTALAÇÃO. AF_10/2020</t>
  </si>
  <si>
    <t>DISJUNTOR TERMOMAGNÉTICO TRIPOLAR , CORRENTE NOMINAL DE 80A - FORNECIMENTO E INSTALAÇÃO. AF_10/2020</t>
  </si>
  <si>
    <t>DISJUNTOR TERMOMAGNÉTICO TRIPOLAR , CORRENTE NOMINAL DE 100A - FORNECIMENTO E INSTALAÇÃO. AF_10/2020</t>
  </si>
  <si>
    <t>DISJUNTOR TERMOMAGNÉTICO TRIPOLAR , CORRENTE NOMINAL DE 250A - FORNECIMENTO E INSTALAÇÃO. AF_10/2020</t>
  </si>
  <si>
    <t>TOMADA DE EMBUTIR (1 MÓDULO), 2P+T 20 A, INCLUINDO SUPORTE E PLACA - FORNECIMENTO E INSTALAÇÃO. AF_03/2023</t>
  </si>
  <si>
    <t>TOMADA DE EMBUTIR (1 MÓDULO), 2P+T 20 A, NA COR PRETA, INCLUINDO SUPORTE E PLACA - FORNECIMENTO E INSTALAÇÃO. AF_03/2023</t>
  </si>
  <si>
    <t>TOMADA DE EMBUTIR (1 MÓDULO), 2P+T 20 A, NA COR VERMELHA, INCLUINDO SUPORTE E PLACA - FORNECIMENTO E INSTALAÇÃO. AF_03/2023</t>
  </si>
  <si>
    <t>TOMADA DE EMBUTIR (2 MÓDULOS), 2P+T 20 A, NA COR BRANCA, INCLUINDO SUPORTE E PLACA - FORNECIMENTO E INSTALAÇÃO. AF_03/2023</t>
  </si>
  <si>
    <t>TOMADA DE EMBUTIR (2 MÓDULOS), 2P+T 20 A, NA COR VERMELHA, INCLUINDO SUPORTE E PLACA - FORNECIMENTO E INSTALAÇÃO. AF_03/2023</t>
  </si>
  <si>
    <t>INTERRUPTOR SIMPLES (1 MÓDULO), 10A/250V, INCLUINDO SUPORTE E PLACA - FORNECIMENTO E INSTALAÇÃO. AF_03/2023</t>
  </si>
  <si>
    <t>INTERRUPTOR SIMPLES (2 MÓDULOS), 10A/250V, INCLUINDO SUPORTE E PLACA - FORNECIMENTO E INSTALAÇÃO. AF_03/2023</t>
  </si>
  <si>
    <t>INTERRUPTOR SIMPLES (3 MÓDULOS), 10A/250V, INCLUINDO SUPORTE E PLACA - FORNECIMENTO E INSTALAÇÃO. AF_03/2023</t>
  </si>
  <si>
    <t>INTERRUPTOR PARALELO (1 MÓDULO), 10A/250V, INCLUINDO SUPORTE E PLACA - FORNECIMENTO E INSTALAÇÃO. AF_03/2023</t>
  </si>
  <si>
    <t>TOMADA DE PISO COMPLETA EM CAIXA 4X2</t>
  </si>
  <si>
    <t>DISPOSITIVO PROTETOR DE SURTO 220V OU 127V, 20 KA, TRIFASICO</t>
  </si>
  <si>
    <t>DISPOSITIVO PROTETOR DE SURTO 220V OU 127V, 40 KA, TRIFASICO</t>
  </si>
  <si>
    <t>SENSOR DE PRESENÇA COM FOTOCÉLULA, FIXAÇÃO EM TETO - FORNECIMENTO E INSTALAÇÃO. AF_02/2020</t>
  </si>
  <si>
    <t>QUADRO DE DISTRIBUIÇÃO DE ENERGIA EM CHAPA DE AÇO GALVANIZADO, DE EMBUTIR, COM BARRAMENTO TRIFÁSICO, PARA 12 DISJUNTORES DIN 100A - FORNECIMENTO E INSTALAÇÃO. AF_10/2020</t>
  </si>
  <si>
    <t>TOMADA - PLUG 3P+N+T 100A TIPO STECK</t>
  </si>
  <si>
    <t>TOMADA - PLUG 3P+N+T 63A TIPO STECK</t>
  </si>
  <si>
    <t>TOMADA - PLUG 3P+T 63A TIPO STECK</t>
  </si>
  <si>
    <t>TOMADA - PLUG 2P+T 63A TIPO STECK</t>
  </si>
  <si>
    <t>TOMADA - PLUG 3P+T 32A TIPO STECK</t>
  </si>
  <si>
    <t>ELETROCALHA PERFURADA TIPO ""U"" 50X50mm</t>
  </si>
  <si>
    <t>ELETROCALHA PERFURADA TIPO ""U"" 100x100mm</t>
  </si>
  <si>
    <t>PERFILADO PERFURADO 38x38mm</t>
  </si>
  <si>
    <t>IDENTIFICAÇÃO DOS DISJUNTORES, TOMADAS E INTERRUPTORES - ELETRICISTA COM ENCARGOS COMPLEMENTARES</t>
  </si>
  <si>
    <t>IDENTIFICAÇÃO DOS DISJUNTORES, TOMADAS E INTERRUPTORES - AUXILIAR DE ELETRICISTA COM ENCARGOS COMPLEMENTARES</t>
  </si>
  <si>
    <t>NOBREAK SENOIDAL 5000VA</t>
  </si>
  <si>
    <t>700,00</t>
  </si>
  <si>
    <t>2.120,00</t>
  </si>
  <si>
    <t>5.280,00</t>
  </si>
  <si>
    <t>200,00</t>
  </si>
  <si>
    <t>140,00</t>
  </si>
  <si>
    <t>250,00</t>
  </si>
  <si>
    <t>28,00</t>
  </si>
  <si>
    <t>32</t>
  </si>
  <si>
    <t>SPDA</t>
  </si>
  <si>
    <t xml:space="preserve"> 96977 </t>
  </si>
  <si>
    <t xml:space="preserve"> 96985 </t>
  </si>
  <si>
    <t xml:space="preserve"> 98111 </t>
  </si>
  <si>
    <t xml:space="preserve"> 100324 </t>
  </si>
  <si>
    <t>CORDOALHA DE COBRE NU 50 MM², ENTERRADA - FORNECIMENTO E INSTALAÇÃO. AF_08/2023</t>
  </si>
  <si>
    <t>HASTE DE ATERRAMENTO, DIÂMETRO 5/8", COM 3 METROS - FORNECIMENTO E INSTALAÇÃO. AF_08/2023</t>
  </si>
  <si>
    <t>CAIXA DE INSPEÇÃO PARA ATERRAMENTO, CIRCULAR, EM POLIETILENO, DIÂMETRO INTERNO = 0,3 M. AF_12/2020</t>
  </si>
  <si>
    <t>LASTRO COM MATERIAL GRANULAR (PEDRA BRITADA N.1 E PEDRA BRITADA N.2), APLICADO EM PISOS OU LAJES SOBRE SOLO, ESPESSURA DE *10 CM*. AF_07/2019</t>
  </si>
  <si>
    <t>108,00</t>
  </si>
  <si>
    <t>10,80</t>
  </si>
  <si>
    <t>33</t>
  </si>
  <si>
    <t xml:space="preserve"> REF SBC 053139 </t>
  </si>
  <si>
    <t xml:space="preserve">REF SBC 103029 </t>
  </si>
  <si>
    <t>TELA ARAME GALVANIZADO 12AWG 10x10mm QUADRADA/LOSANGULAR</t>
  </si>
  <si>
    <t>39,00</t>
  </si>
  <si>
    <t>ELÉTRICA E REDE - RAMAIS ALIMENTADORES</t>
  </si>
  <si>
    <t xml:space="preserve"> 101798 </t>
  </si>
  <si>
    <t xml:space="preserve"> 101795 </t>
  </si>
  <si>
    <t>CAIXA ENTERRADA PARA INSTALAÇÕES TELEFÔNICAS TIPO R1, EM ALVENARIA COM BLOCOS DE CONCRETO, DIMENSÕES INTERNAS: 0,35X0,60X0,60 M, EXCLUINDO TAMPÃO. AF_12/2020</t>
  </si>
  <si>
    <t>TAMPA PARA CAIXA TIPO R1, EM FERRO FUNDIDO, DIMENSÕES INTERNAS: 0,40 X 0,60 M - FORNECIMENTO E INSTALAÇÃO. AF_12/2020</t>
  </si>
  <si>
    <t>48,00</t>
  </si>
  <si>
    <r>
      <t xml:space="preserve">DISJUNTOR MONOPOLAR TIPO DIN, CORRENTE NOMINAL DE 20A - FORNECIMENTO E INSTALAÇÃO. AF_10/2020 - </t>
    </r>
    <r>
      <rPr>
        <b/>
        <sz val="10"/>
        <color theme="1"/>
        <rFont val="Arial"/>
        <family val="2"/>
      </rPr>
      <t>INCLUINDO RESERVAS</t>
    </r>
  </si>
  <si>
    <r>
      <t>DISJUNTOR MONOPOLAR TIPO DIN, CORRENTE NOMINAL DE 16A - FORNECIMENTO E INSTALAÇÃO. AF_10/2020</t>
    </r>
    <r>
      <rPr>
        <b/>
        <sz val="10"/>
        <color theme="1"/>
        <rFont val="Arial"/>
        <family val="2"/>
      </rPr>
      <t xml:space="preserve"> - INCLUINDO RESERVAS</t>
    </r>
  </si>
  <si>
    <t>31</t>
  </si>
  <si>
    <t>31.5</t>
  </si>
  <si>
    <t>31.6</t>
  </si>
  <si>
    <t>27.1</t>
  </si>
  <si>
    <t>27.2</t>
  </si>
  <si>
    <t>27.3</t>
  </si>
  <si>
    <t>27.4</t>
  </si>
  <si>
    <t>QUADRO GERAL DE DISTRIBUIÇÃO DE EMBUTIR, COM BARRAMENTO,, EM CHAPA GALVANIZ., MEDINDO:1140X1520X200CM, EXCLUSIVE DISJUNTORES</t>
  </si>
  <si>
    <t>DISJUNTOR BIPOLAR DR 25 A  - DISPOSITIVO RESIDUAL DIFERENCIAL, TIPO AC, 30MA, REF.5SM1 312-OMB, SIEMENS OU SIMILAR</t>
  </si>
  <si>
    <t>DISJUNTOR BIPOLAR DR 40 A  - DISPOSITIVO RESIDUAL DIFERENCIAL, TIPO AC, 30MA, REF.5SM1 314-OMB, SIEMENS OU SIMILAR</t>
  </si>
  <si>
    <t>EXECUÇÃO DE JUNTAS DE DILATAÇÃO PARA PISO DE CONCRETO, INCLUSIVE CORTE E APLICAÇÃO DE MASTIQUE ELÁSTICO. ESPAÇAMENTO CONFORME PROJETO EXECUTIVO</t>
  </si>
  <si>
    <t xml:space="preserve">REF.:  88264 </t>
  </si>
  <si>
    <t xml:space="preserve">REF.: 88247 </t>
  </si>
  <si>
    <t>ELÉTRICA ENTRADA DE ENERGIA E SPDA</t>
  </si>
  <si>
    <t>ELÉTRICA E REDE - INFRAESTRUTURA</t>
  </si>
  <si>
    <t xml:space="preserve"> 061550 </t>
  </si>
  <si>
    <t>ELETRODUTO FLEXIVEL SEALTUBE 3/4""</t>
  </si>
  <si>
    <t xml:space="preserve"> REF.: SBC 061427 </t>
  </si>
  <si>
    <t>CAIXA DE TOMADA DE REDE LÓGICA METÁLICA PARA PISO COM TAMPA 100X100X60MM</t>
  </si>
  <si>
    <t xml:space="preserve"> 98307 </t>
  </si>
  <si>
    <t>TOMADA DE REDE RJ45 - FORNECIMENTO E INSTALAÇÃO. AF_11/2019</t>
  </si>
  <si>
    <t>SINAPI CÓDIGO 09/2023</t>
  </si>
  <si>
    <t>* INSERIR OS VALORES DOS IMPOSTOS, RISCOS E LUCRO NA ABA AO LADO (BDI COMPOSIÇÃO ANÁLITICA) PARA ALTERAR AUTOMATICAMENTE A PORCENTAGEM DO BDI DA CÉLULA F503!</t>
  </si>
  <si>
    <t>** COLOCAR O NOME DA EMPRESA, DO RESPONSÁVEL TÉCNICO E O NÚMERO DO REGISTRO DO CREA/CAU COM A FORMAÇÃO ACADÊMICA NAS CÉLULAS C502/C503/ C504</t>
  </si>
  <si>
    <t>13.3</t>
  </si>
  <si>
    <t>13.4</t>
  </si>
  <si>
    <t>13.5</t>
  </si>
  <si>
    <t>15.2</t>
  </si>
  <si>
    <t>16</t>
  </si>
  <si>
    <t>16.1</t>
  </si>
  <si>
    <t>16.2</t>
  </si>
  <si>
    <t>16.3</t>
  </si>
  <si>
    <t>16.4</t>
  </si>
  <si>
    <t>16.5</t>
  </si>
  <si>
    <t>16.6</t>
  </si>
  <si>
    <t>17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</si>
  <si>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</si>
  <si>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</si>
  <si>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</si>
  <si>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</si>
  <si>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</si>
  <si>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</si>
  <si>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</si>
  <si>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</si>
  <si>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</si>
  <si>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</si>
  <si>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</si>
  <si>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</si>
  <si>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</si>
  <si>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</si>
  <si>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</si>
  <si>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</si>
  <si>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18</t>
  </si>
  <si>
    <t>18.1</t>
  </si>
  <si>
    <t>18.2</t>
  </si>
  <si>
    <t>20</t>
  </si>
  <si>
    <t>20.1</t>
  </si>
  <si>
    <t>20.2</t>
  </si>
  <si>
    <t>21</t>
  </si>
  <si>
    <t>21.1</t>
  </si>
  <si>
    <t>21.2</t>
  </si>
  <si>
    <t>22</t>
  </si>
  <si>
    <t>22.1</t>
  </si>
  <si>
    <t>ADMINISTRAÇÃO LOCAL - ITEM 1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</si>
  <si>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</si>
  <si>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</si>
  <si>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</si>
  <si>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</si>
  <si>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</si>
  <si>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</si>
  <si>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</si>
  <si>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</si>
  <si>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</si>
  <si>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</si>
  <si>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</si>
  <si>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</si>
  <si>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</si>
  <si>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</si>
  <si>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</si>
  <si>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</si>
  <si>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</si>
  <si>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</si>
  <si>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</si>
  <si>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</si>
  <si>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</si>
  <si>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</si>
  <si>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</si>
  <si>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</si>
  <si>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</si>
  <si>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23.25</t>
  </si>
  <si>
    <t>23.26</t>
  </si>
  <si>
    <t>23.27</t>
  </si>
  <si>
    <t>23.28</t>
  </si>
  <si>
    <t>23.29</t>
  </si>
  <si>
    <t>23.30</t>
  </si>
  <si>
    <t>23.31</t>
  </si>
  <si>
    <t>23.32</t>
  </si>
  <si>
    <t>23.33</t>
  </si>
  <si>
    <t>23.34</t>
  </si>
  <si>
    <t>23.35</t>
  </si>
  <si>
    <t>23.36</t>
  </si>
  <si>
    <t>23.37</t>
  </si>
  <si>
    <t>23.38</t>
  </si>
  <si>
    <t>24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</si>
  <si>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</si>
  <si>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</si>
  <si>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</si>
  <si>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</si>
  <si>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</si>
  <si>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</si>
  <si>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</si>
  <si>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</si>
  <si>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</si>
  <si>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</si>
  <si>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</si>
  <si>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</si>
  <si>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25</t>
  </si>
  <si>
    <t>25.1</t>
  </si>
  <si>
    <t>25.2</t>
  </si>
  <si>
    <t>25.3</t>
  </si>
  <si>
    <t>25.4</t>
  </si>
  <si>
    <t>25.5</t>
  </si>
  <si>
    <t>25.6</t>
  </si>
  <si>
    <t>26</t>
  </si>
  <si>
    <t>26.1</t>
  </si>
  <si>
    <t>26.3</t>
  </si>
  <si>
    <t>26.4</t>
  </si>
  <si>
    <t>26.5</t>
  </si>
  <si>
    <t>26.6</t>
  </si>
  <si>
    <t>27</t>
  </si>
  <si>
    <t>28</t>
  </si>
  <si>
    <t>28.1</t>
  </si>
  <si>
    <t>28.2</t>
  </si>
  <si>
    <t>28.3</t>
  </si>
  <si>
    <t>28.4</t>
  </si>
  <si>
    <t>29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</si>
  <si>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</si>
  <si>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</si>
  <si>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</si>
  <si>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</si>
  <si>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</si>
  <si>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</si>
  <si>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</si>
  <si>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</si>
  <si>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</si>
  <si>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</si>
  <si>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</si>
  <si>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</si>
  <si>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</si>
  <si>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</si>
  <si>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</si>
  <si>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</si>
  <si>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</si>
  <si>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</si>
  <si>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</si>
  <si>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</si>
  <si>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</si>
  <si>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</si>
  <si>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</si>
  <si>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</si>
  <si>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29.31</t>
  </si>
  <si>
    <t>29.32</t>
  </si>
  <si>
    <t>29.33</t>
  </si>
  <si>
    <t>30.5</t>
  </si>
  <si>
    <t>30.6</t>
  </si>
  <si>
    <t>30.7</t>
  </si>
  <si>
    <t>30.8</t>
  </si>
  <si>
    <t>30.9</t>
  </si>
  <si>
    <t>30.10</t>
  </si>
  <si>
    <t>30.11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</si>
  <si>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</si>
  <si>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</si>
  <si>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</si>
  <si>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</si>
  <si>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</si>
  <si>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</si>
  <si>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</si>
  <si>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</si>
  <si>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</si>
  <si>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</si>
  <si>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</si>
  <si>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</si>
  <si>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</si>
  <si>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</si>
  <si>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</si>
  <si>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</si>
  <si>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</si>
  <si>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</si>
  <si>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</si>
  <si>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</si>
  <si>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</si>
  <si>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</si>
  <si>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</si>
  <si>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</si>
  <si>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31.31</t>
  </si>
  <si>
    <t>31.32</t>
  </si>
  <si>
    <t>31.33</t>
  </si>
  <si>
    <t>31.34</t>
  </si>
  <si>
    <t>31.35</t>
  </si>
  <si>
    <t>31.36</t>
  </si>
  <si>
    <t>31.37</t>
  </si>
  <si>
    <t>31.38</t>
  </si>
  <si>
    <t>31.39</t>
  </si>
  <si>
    <t>31.40</t>
  </si>
  <si>
    <t>31.41</t>
  </si>
  <si>
    <t>31.42</t>
  </si>
  <si>
    <t>31.43</t>
  </si>
  <si>
    <t>31.44</t>
  </si>
  <si>
    <t>31.45</t>
  </si>
  <si>
    <t>31.46</t>
  </si>
  <si>
    <t>31.47</t>
  </si>
  <si>
    <t>31.48</t>
  </si>
  <si>
    <t>31.49</t>
  </si>
  <si>
    <t>31.50</t>
  </si>
  <si>
    <t>31.51</t>
  </si>
  <si>
    <t>31.52</t>
  </si>
  <si>
    <t>31.53</t>
  </si>
  <si>
    <t>31.54</t>
  </si>
  <si>
    <t>31.55</t>
  </si>
  <si>
    <t>31.56</t>
  </si>
  <si>
    <t>31.57</t>
  </si>
  <si>
    <t>31.58</t>
  </si>
  <si>
    <t>31.59</t>
  </si>
  <si>
    <t>31.60</t>
  </si>
  <si>
    <t>31.61</t>
  </si>
  <si>
    <t>32.3</t>
  </si>
  <si>
    <t>32.4</t>
  </si>
  <si>
    <t>32.5</t>
  </si>
  <si>
    <t>32.6</t>
  </si>
  <si>
    <t>34</t>
  </si>
  <si>
    <t>35</t>
  </si>
  <si>
    <t>35.3</t>
  </si>
  <si>
    <t>35.4</t>
  </si>
  <si>
    <t>35.5</t>
  </si>
  <si>
    <t>35.6</t>
  </si>
  <si>
    <t>35.7</t>
  </si>
  <si>
    <t>35.8</t>
  </si>
  <si>
    <t>35.9</t>
  </si>
  <si>
    <t>19</t>
  </si>
  <si>
    <t>PLANILHA DE COMPOSIÇÃO ANALÍTICA DO BDI</t>
  </si>
  <si>
    <t>COMPOSIÇÃO DO BDI</t>
  </si>
  <si>
    <t>(Contribuição Previdenciária sobre a receita bruta, no caso de desoneração na folha)</t>
  </si>
  <si>
    <t>Fórmula estabelecida pelo Acórdão 2622/2013-TCU-Plenário</t>
  </si>
  <si>
    <t>Para o preenchimento da proposta deve-se utilizar o valor de ISS da Prefeitura Local.</t>
  </si>
  <si>
    <t>Reforço estrutural e Reforma Geral - Restaurante TRE-PR</t>
  </si>
  <si>
    <t>ETAPA 2 - REFORMA DO RESTAURANTE</t>
  </si>
  <si>
    <t>ETAPA 1 - REFORÇO ESTRUTURAL</t>
  </si>
  <si>
    <t>ETAPA 01</t>
  </si>
  <si>
    <t>ETAPA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</si>
</sst>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_([$R$ -416]* #,##0.00_);_([$R$ -416]* \(#,##0.00\);_([$R$ -416]* &quot;-&quot;??_);_(@_)"/>
    <numFmt numFmtId="168" formatCode="[$R$ -416]#,##0.00"/>
  </numFmts>
  <fonts count="34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FF0000"/>
      <name val="Arial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  <scheme val="minor"/>
    </font>
    <font>
      <b/>
      <sz val="9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5"/>
      <color theme="1"/>
      <name val="Arial"/>
      <family val="2"/>
    </font>
    <font>
      <b/>
      <sz val="18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205867"/>
      </patternFill>
    </fill>
    <fill>
      <patternFill patternType="solid">
        <fgColor rgb="FFFF0000"/>
        <bgColor rgb="FF8DB3E2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8" fillId="0" borderId="0"/>
  </cellStyleXfs>
  <cellXfs count="256">
    <xf numFmtId="0" fontId="0" fillId="0" borderId="0" xfId="0" applyFont="1" applyAlignment="1"/>
    <xf numFmtId="0" fontId="3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49" fontId="8" fillId="0" borderId="0" xfId="0" applyNumberFormat="1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4" fontId="15" fillId="3" borderId="5" xfId="0" applyNumberFormat="1" applyFont="1" applyFill="1" applyBorder="1" applyAlignment="1" applyProtection="1">
      <alignment horizontal="right" vertical="center" wrapText="1"/>
    </xf>
    <xf numFmtId="49" fontId="15" fillId="3" borderId="4" xfId="0" applyNumberFormat="1" applyFont="1" applyFill="1" applyBorder="1" applyAlignment="1" applyProtection="1">
      <alignment horizontal="center" vertical="center" wrapText="1"/>
    </xf>
    <xf numFmtId="166" fontId="3" fillId="3" borderId="5" xfId="0" applyNumberFormat="1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/>
    </xf>
    <xf numFmtId="49" fontId="5" fillId="4" borderId="4" xfId="0" applyNumberFormat="1" applyFont="1" applyFill="1" applyBorder="1" applyAlignment="1" applyProtection="1"/>
    <xf numFmtId="165" fontId="5" fillId="4" borderId="5" xfId="0" applyNumberFormat="1" applyFont="1" applyFill="1" applyBorder="1" applyAlignment="1" applyProtection="1"/>
    <xf numFmtId="165" fontId="4" fillId="5" borderId="5" xfId="0" applyNumberFormat="1" applyFont="1" applyFill="1" applyBorder="1" applyAlignment="1" applyProtection="1">
      <alignment horizontal="center" vertical="center" wrapText="1"/>
    </xf>
    <xf numFmtId="10" fontId="7" fillId="5" borderId="5" xfId="0" applyNumberFormat="1" applyFont="1" applyFill="1" applyBorder="1" applyAlignment="1" applyProtection="1">
      <alignment horizontal="center" wrapText="1"/>
    </xf>
    <xf numFmtId="49" fontId="5" fillId="4" borderId="18" xfId="0" applyNumberFormat="1" applyFont="1" applyFill="1" applyBorder="1" applyAlignment="1" applyProtection="1"/>
    <xf numFmtId="165" fontId="5" fillId="4" borderId="19" xfId="0" applyNumberFormat="1" applyFont="1" applyFill="1" applyBorder="1" applyAlignment="1" applyProtection="1"/>
    <xf numFmtId="0" fontId="6" fillId="0" borderId="0" xfId="0" applyFont="1" applyProtection="1"/>
    <xf numFmtId="0" fontId="3" fillId="0" borderId="0" xfId="0" applyFont="1" applyProtection="1"/>
    <xf numFmtId="4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166" fontId="0" fillId="0" borderId="0" xfId="0" applyNumberFormat="1" applyFont="1" applyAlignment="1"/>
    <xf numFmtId="4" fontId="0" fillId="0" borderId="0" xfId="0" applyNumberFormat="1" applyFont="1" applyAlignment="1"/>
    <xf numFmtId="43" fontId="0" fillId="0" borderId="0" xfId="0" applyNumberFormat="1" applyFont="1" applyAlignment="1"/>
    <xf numFmtId="165" fontId="4" fillId="4" borderId="19" xfId="0" applyNumberFormat="1" applyFont="1" applyFill="1" applyBorder="1" applyAlignment="1" applyProtection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166" fontId="3" fillId="0" borderId="5" xfId="0" applyNumberFormat="1" applyFont="1" applyFill="1" applyBorder="1" applyAlignment="1" applyProtection="1">
      <alignment horizontal="right" vertical="center"/>
    </xf>
    <xf numFmtId="2" fontId="3" fillId="6" borderId="5" xfId="0" applyNumberFormat="1" applyFont="1" applyFill="1" applyBorder="1" applyAlignment="1" applyProtection="1">
      <alignment horizontal="right" vertical="center"/>
      <protection locked="0"/>
    </xf>
    <xf numFmtId="4" fontId="3" fillId="0" borderId="5" xfId="0" applyNumberFormat="1" applyFont="1" applyFill="1" applyBorder="1" applyAlignment="1" applyProtection="1">
      <alignment horizontal="right" vertical="center" wrapText="1"/>
    </xf>
    <xf numFmtId="4" fontId="3" fillId="0" borderId="6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/>
    <xf numFmtId="1" fontId="3" fillId="0" borderId="0" xfId="0" applyNumberFormat="1" applyFont="1" applyBorder="1" applyAlignment="1">
      <alignment horizontal="left"/>
    </xf>
    <xf numFmtId="165" fontId="4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/>
    <xf numFmtId="4" fontId="3" fillId="0" borderId="19" xfId="0" applyNumberFormat="1" applyFont="1" applyFill="1" applyBorder="1" applyAlignment="1" applyProtection="1">
      <alignment horizontal="right" vertical="center" wrapText="1"/>
    </xf>
    <xf numFmtId="4" fontId="3" fillId="0" borderId="2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wrapText="1"/>
    </xf>
    <xf numFmtId="0" fontId="4" fillId="4" borderId="6" xfId="0" applyFont="1" applyFill="1" applyBorder="1" applyAlignment="1" applyProtection="1">
      <alignment horizontal="center" wrapText="1"/>
    </xf>
    <xf numFmtId="49" fontId="4" fillId="4" borderId="19" xfId="0" applyNumberFormat="1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6" fontId="3" fillId="3" borderId="5" xfId="0" applyNumberFormat="1" applyFont="1" applyFill="1" applyBorder="1" applyAlignment="1" applyProtection="1">
      <alignment horizontal="center" vertical="center"/>
    </xf>
    <xf numFmtId="166" fontId="3" fillId="0" borderId="5" xfId="0" applyNumberFormat="1" applyFont="1" applyFill="1" applyBorder="1" applyAlignment="1" applyProtection="1">
      <alignment horizontal="center" vertical="center"/>
    </xf>
    <xf numFmtId="165" fontId="5" fillId="4" borderId="5" xfId="0" applyNumberFormat="1" applyFont="1" applyFill="1" applyBorder="1" applyAlignment="1" applyProtection="1">
      <alignment horizontal="center"/>
    </xf>
    <xf numFmtId="165" fontId="5" fillId="4" borderId="19" xfId="0" applyNumberFormat="1" applyFont="1" applyFill="1" applyBorder="1" applyAlignment="1" applyProtection="1">
      <alignment horizontal="center"/>
    </xf>
    <xf numFmtId="2" fontId="3" fillId="0" borderId="0" xfId="0" applyNumberFormat="1" applyFont="1"/>
    <xf numFmtId="2" fontId="3" fillId="0" borderId="0" xfId="0" applyNumberFormat="1" applyFont="1" applyAlignment="1">
      <alignment horizontal="left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5" fillId="4" borderId="19" xfId="0" applyNumberFormat="1" applyFont="1" applyFill="1" applyBorder="1" applyAlignment="1" applyProtection="1"/>
    <xf numFmtId="0" fontId="6" fillId="0" borderId="0" xfId="0" applyNumberFormat="1" applyFont="1" applyProtection="1"/>
    <xf numFmtId="0" fontId="6" fillId="0" borderId="0" xfId="0" applyNumberFormat="1" applyFont="1"/>
    <xf numFmtId="0" fontId="3" fillId="0" borderId="0" xfId="0" applyNumberFormat="1" applyFont="1"/>
    <xf numFmtId="0" fontId="0" fillId="0" borderId="0" xfId="0" applyNumberFormat="1" applyFont="1" applyAlignment="1"/>
    <xf numFmtId="0" fontId="18" fillId="0" borderId="0" xfId="0" applyFont="1" applyAlignment="1"/>
    <xf numFmtId="0" fontId="3" fillId="8" borderId="5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 applyFont="1" applyAlignment="1"/>
    <xf numFmtId="0" fontId="22" fillId="0" borderId="22" xfId="0" applyFont="1" applyBorder="1" applyAlignment="1">
      <alignment horizontal="center" vertical="center" textRotation="90" wrapText="1"/>
    </xf>
    <xf numFmtId="0" fontId="22" fillId="0" borderId="23" xfId="0" applyFont="1" applyBorder="1" applyAlignment="1">
      <alignment horizontal="center" vertical="center" textRotation="90" wrapText="1"/>
    </xf>
    <xf numFmtId="2" fontId="21" fillId="2" borderId="5" xfId="0" applyNumberFormat="1" applyFont="1" applyFill="1" applyBorder="1" applyAlignment="1">
      <alignment horizontal="center" vertical="center" wrapText="1"/>
    </xf>
    <xf numFmtId="165" fontId="21" fillId="2" borderId="5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167" fontId="22" fillId="0" borderId="7" xfId="0" applyNumberFormat="1" applyFont="1" applyBorder="1" applyAlignment="1">
      <alignment horizontal="center" vertical="center"/>
    </xf>
    <xf numFmtId="0" fontId="24" fillId="0" borderId="0" xfId="0" applyFont="1"/>
    <xf numFmtId="165" fontId="28" fillId="4" borderId="7" xfId="0" applyNumberFormat="1" applyFont="1" applyFill="1" applyBorder="1" applyAlignment="1">
      <alignment horizontal="right" vertical="center"/>
    </xf>
    <xf numFmtId="165" fontId="28" fillId="4" borderId="7" xfId="0" applyNumberFormat="1" applyFont="1" applyFill="1" applyBorder="1" applyAlignment="1">
      <alignment horizontal="right" vertical="center" wrapText="1"/>
    </xf>
    <xf numFmtId="165" fontId="28" fillId="10" borderId="7" xfId="0" applyNumberFormat="1" applyFont="1" applyFill="1" applyBorder="1" applyAlignment="1">
      <alignment horizontal="right" vertical="center"/>
    </xf>
    <xf numFmtId="0" fontId="21" fillId="10" borderId="8" xfId="0" applyFont="1" applyFill="1" applyBorder="1"/>
    <xf numFmtId="49" fontId="30" fillId="4" borderId="1" xfId="0" applyNumberFormat="1" applyFont="1" applyFill="1" applyBorder="1" applyAlignment="1">
      <alignment horizontal="center" vertical="center"/>
    </xf>
    <xf numFmtId="0" fontId="22" fillId="0" borderId="0" xfId="0" applyFont="1"/>
    <xf numFmtId="49" fontId="25" fillId="0" borderId="0" xfId="0" applyNumberFormat="1" applyFont="1" applyAlignment="1">
      <alignment horizontal="center"/>
    </xf>
    <xf numFmtId="0" fontId="25" fillId="0" borderId="0" xfId="0" applyFont="1"/>
    <xf numFmtId="49" fontId="22" fillId="0" borderId="0" xfId="0" applyNumberFormat="1" applyFont="1"/>
    <xf numFmtId="49" fontId="22" fillId="0" borderId="0" xfId="0" applyNumberFormat="1" applyFont="1" applyAlignment="1">
      <alignment horizontal="center"/>
    </xf>
    <xf numFmtId="49" fontId="31" fillId="12" borderId="4" xfId="0" applyNumberFormat="1" applyFont="1" applyFill="1" applyBorder="1" applyAlignment="1" applyProtection="1">
      <alignment horizontal="center" vertical="center" wrapText="1"/>
    </xf>
    <xf numFmtId="0" fontId="31" fillId="12" borderId="5" xfId="0" applyNumberFormat="1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>
      <alignment horizontal="center" vertical="center" textRotation="90" wrapText="1"/>
    </xf>
    <xf numFmtId="167" fontId="26" fillId="9" borderId="1" xfId="0" applyNumberFormat="1" applyFont="1" applyFill="1" applyBorder="1" applyAlignment="1">
      <alignment horizontal="center" vertical="center"/>
    </xf>
    <xf numFmtId="167" fontId="21" fillId="9" borderId="1" xfId="0" applyNumberFormat="1" applyFont="1" applyFill="1" applyBorder="1" applyAlignment="1">
      <alignment horizontal="center" vertical="center"/>
    </xf>
    <xf numFmtId="165" fontId="28" fillId="4" borderId="4" xfId="0" applyNumberFormat="1" applyFont="1" applyFill="1" applyBorder="1" applyAlignment="1">
      <alignment horizontal="right" vertical="center"/>
    </xf>
    <xf numFmtId="165" fontId="28" fillId="4" borderId="3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2" fillId="9" borderId="38" xfId="0" applyFont="1" applyFill="1" applyBorder="1" applyAlignment="1">
      <alignment horizontal="center" vertical="center"/>
    </xf>
    <xf numFmtId="167" fontId="22" fillId="9" borderId="3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2" fillId="9" borderId="12" xfId="0" applyFont="1" applyFill="1" applyBorder="1" applyAlignment="1">
      <alignment horizontal="center" vertical="center"/>
    </xf>
    <xf numFmtId="167" fontId="22" fillId="9" borderId="14" xfId="0" applyNumberFormat="1" applyFont="1" applyFill="1" applyBorder="1" applyAlignment="1">
      <alignment horizontal="center" vertical="center"/>
    </xf>
    <xf numFmtId="0" fontId="22" fillId="9" borderId="40" xfId="0" applyFont="1" applyFill="1" applyBorder="1" applyAlignment="1">
      <alignment horizontal="center" vertical="center"/>
    </xf>
    <xf numFmtId="0" fontId="24" fillId="9" borderId="40" xfId="0" applyFont="1" applyFill="1" applyBorder="1" applyAlignment="1">
      <alignment horizontal="center" vertical="center"/>
    </xf>
    <xf numFmtId="167" fontId="24" fillId="9" borderId="39" xfId="0" applyNumberFormat="1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167" fontId="24" fillId="9" borderId="14" xfId="0" applyNumberFormat="1" applyFont="1" applyFill="1" applyBorder="1" applyAlignment="1">
      <alignment horizontal="center" vertical="center"/>
    </xf>
    <xf numFmtId="0" fontId="24" fillId="9" borderId="13" xfId="0" applyFont="1" applyFill="1" applyBorder="1" applyAlignment="1">
      <alignment horizontal="center" vertical="center"/>
    </xf>
    <xf numFmtId="167" fontId="24" fillId="9" borderId="40" xfId="0" applyNumberFormat="1" applyFont="1" applyFill="1" applyBorder="1" applyAlignment="1">
      <alignment horizontal="center" vertical="center"/>
    </xf>
    <xf numFmtId="0" fontId="13" fillId="9" borderId="38" xfId="0" applyFont="1" applyFill="1" applyBorder="1" applyAlignment="1">
      <alignment horizontal="center" vertical="center"/>
    </xf>
    <xf numFmtId="0" fontId="13" fillId="9" borderId="40" xfId="0" applyFont="1" applyFill="1" applyBorder="1" applyAlignment="1">
      <alignment horizontal="center" vertical="center"/>
    </xf>
    <xf numFmtId="0" fontId="14" fillId="9" borderId="40" xfId="0" applyFont="1" applyFill="1" applyBorder="1" applyAlignment="1">
      <alignment horizontal="center" vertical="center"/>
    </xf>
    <xf numFmtId="167" fontId="14" fillId="9" borderId="39" xfId="0" applyNumberFormat="1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167" fontId="14" fillId="9" borderId="14" xfId="0" applyNumberFormat="1" applyFont="1" applyFill="1" applyBorder="1" applyAlignment="1">
      <alignment horizontal="center" vertical="center"/>
    </xf>
    <xf numFmtId="4" fontId="14" fillId="9" borderId="40" xfId="0" applyNumberFormat="1" applyFont="1" applyFill="1" applyBorder="1" applyAlignment="1">
      <alignment horizontal="center" vertical="center"/>
    </xf>
    <xf numFmtId="167" fontId="14" fillId="9" borderId="40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 applyProtection="1">
      <alignment horizontal="right" vertical="center"/>
    </xf>
    <xf numFmtId="1" fontId="3" fillId="0" borderId="0" xfId="0" applyNumberFormat="1" applyFont="1"/>
    <xf numFmtId="43" fontId="3" fillId="0" borderId="0" xfId="0" applyNumberFormat="1" applyFont="1" applyFill="1" applyBorder="1"/>
    <xf numFmtId="0" fontId="15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2" fontId="3" fillId="3" borderId="5" xfId="0" applyNumberFormat="1" applyFont="1" applyFill="1" applyBorder="1" applyAlignment="1" applyProtection="1">
      <alignment vertical="center"/>
      <protection locked="0"/>
    </xf>
    <xf numFmtId="43" fontId="18" fillId="0" borderId="0" xfId="0" applyNumberFormat="1" applyFont="1" applyAlignment="1"/>
    <xf numFmtId="4" fontId="3" fillId="0" borderId="0" xfId="0" applyNumberFormat="1" applyFont="1" applyFill="1" applyBorder="1" applyAlignment="1" applyProtection="1">
      <alignment horizontal="right" vertical="center" wrapText="1"/>
    </xf>
    <xf numFmtId="49" fontId="13" fillId="0" borderId="18" xfId="0" applyNumberFormat="1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left" vertical="center" wrapText="1"/>
    </xf>
    <xf numFmtId="166" fontId="3" fillId="0" borderId="19" xfId="0" applyNumberFormat="1" applyFont="1" applyFill="1" applyBorder="1" applyAlignment="1" applyProtection="1">
      <alignment horizontal="center" vertical="center"/>
    </xf>
    <xf numFmtId="166" fontId="3" fillId="0" borderId="19" xfId="0" applyNumberFormat="1" applyFont="1" applyFill="1" applyBorder="1" applyAlignment="1" applyProtection="1">
      <alignment horizontal="right" vertical="center"/>
    </xf>
    <xf numFmtId="2" fontId="3" fillId="6" borderId="19" xfId="0" applyNumberFormat="1" applyFont="1" applyFill="1" applyBorder="1" applyAlignment="1" applyProtection="1">
      <alignment horizontal="right" vertical="center"/>
      <protection locked="0"/>
    </xf>
    <xf numFmtId="4" fontId="3" fillId="0" borderId="41" xfId="0" applyNumberFormat="1" applyFont="1" applyFill="1" applyBorder="1" applyAlignment="1" applyProtection="1">
      <alignment horizontal="right" vertical="center" wrapText="1"/>
    </xf>
    <xf numFmtId="49" fontId="5" fillId="4" borderId="20" xfId="0" applyNumberFormat="1" applyFont="1" applyFill="1" applyBorder="1" applyAlignment="1" applyProtection="1"/>
    <xf numFmtId="0" fontId="4" fillId="4" borderId="20" xfId="0" applyFont="1" applyFill="1" applyBorder="1" applyAlignment="1" applyProtection="1">
      <alignment horizontal="center" wrapText="1"/>
    </xf>
    <xf numFmtId="0" fontId="5" fillId="4" borderId="20" xfId="0" applyNumberFormat="1" applyFont="1" applyFill="1" applyBorder="1" applyAlignment="1" applyProtection="1"/>
    <xf numFmtId="165" fontId="5" fillId="4" borderId="20" xfId="0" applyNumberFormat="1" applyFont="1" applyFill="1" applyBorder="1" applyAlignment="1" applyProtection="1">
      <alignment horizontal="center"/>
    </xf>
    <xf numFmtId="165" fontId="5" fillId="4" borderId="20" xfId="0" applyNumberFormat="1" applyFont="1" applyFill="1" applyBorder="1" applyAlignment="1" applyProtection="1"/>
    <xf numFmtId="165" fontId="4" fillId="5" borderId="20" xfId="0" applyNumberFormat="1" applyFont="1" applyFill="1" applyBorder="1" applyAlignment="1" applyProtection="1">
      <alignment horizontal="center" vertical="center" wrapText="1"/>
    </xf>
    <xf numFmtId="10" fontId="7" fillId="5" borderId="20" xfId="0" applyNumberFormat="1" applyFont="1" applyFill="1" applyBorder="1" applyAlignment="1" applyProtection="1">
      <alignment horizontal="center" wrapText="1"/>
    </xf>
    <xf numFmtId="49" fontId="5" fillId="4" borderId="41" xfId="0" applyNumberFormat="1" applyFont="1" applyFill="1" applyBorder="1" applyAlignment="1" applyProtection="1"/>
    <xf numFmtId="49" fontId="4" fillId="4" borderId="41" xfId="0" applyNumberFormat="1" applyFont="1" applyFill="1" applyBorder="1" applyAlignment="1" applyProtection="1">
      <alignment horizontal="center" wrapText="1"/>
    </xf>
    <xf numFmtId="0" fontId="5" fillId="4" borderId="41" xfId="0" applyNumberFormat="1" applyFont="1" applyFill="1" applyBorder="1" applyAlignment="1" applyProtection="1"/>
    <xf numFmtId="165" fontId="5" fillId="4" borderId="41" xfId="0" applyNumberFormat="1" applyFont="1" applyFill="1" applyBorder="1" applyAlignment="1" applyProtection="1">
      <alignment horizontal="center"/>
    </xf>
    <xf numFmtId="165" fontId="5" fillId="4" borderId="41" xfId="0" applyNumberFormat="1" applyFont="1" applyFill="1" applyBorder="1" applyAlignment="1" applyProtection="1"/>
    <xf numFmtId="49" fontId="13" fillId="2" borderId="18" xfId="0" applyNumberFormat="1" applyFont="1" applyFill="1" applyBorder="1" applyAlignment="1" applyProtection="1">
      <alignment horizontal="center" vertical="center" wrapText="1"/>
    </xf>
    <xf numFmtId="2" fontId="4" fillId="2" borderId="19" xfId="0" applyNumberFormat="1" applyFont="1" applyFill="1" applyBorder="1" applyAlignment="1" applyProtection="1">
      <alignment horizontal="center" vertical="center" wrapText="1"/>
    </xf>
    <xf numFmtId="0" fontId="13" fillId="2" borderId="19" xfId="0" applyNumberFormat="1" applyFont="1" applyFill="1" applyBorder="1" applyAlignment="1" applyProtection="1">
      <alignment horizontal="center" vertical="center" wrapText="1"/>
    </xf>
    <xf numFmtId="49" fontId="14" fillId="2" borderId="19" xfId="0" applyNumberFormat="1" applyFont="1" applyFill="1" applyBorder="1" applyAlignment="1" applyProtection="1">
      <alignment horizontal="center" vertical="center" wrapText="1"/>
    </xf>
    <xf numFmtId="164" fontId="13" fillId="2" borderId="19" xfId="0" applyNumberFormat="1" applyFont="1" applyFill="1" applyBorder="1" applyAlignment="1" applyProtection="1">
      <alignment horizontal="center" vertical="center" wrapText="1"/>
    </xf>
    <xf numFmtId="165" fontId="13" fillId="2" borderId="19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Border="1"/>
    <xf numFmtId="43" fontId="3" fillId="0" borderId="0" xfId="0" applyNumberFormat="1" applyFont="1" applyFill="1" applyAlignment="1">
      <alignment horizontal="right"/>
    </xf>
    <xf numFmtId="43" fontId="3" fillId="0" borderId="0" xfId="0" applyNumberFormat="1" applyFont="1" applyBorder="1" applyAlignment="1">
      <alignment horizontal="right"/>
    </xf>
    <xf numFmtId="165" fontId="7" fillId="4" borderId="20" xfId="0" applyNumberFormat="1" applyFont="1" applyFill="1" applyBorder="1" applyAlignment="1" applyProtection="1">
      <alignment vertical="center"/>
    </xf>
    <xf numFmtId="49" fontId="27" fillId="4" borderId="45" xfId="0" applyNumberFormat="1" applyFont="1" applyFill="1" applyBorder="1"/>
    <xf numFmtId="165" fontId="28" fillId="4" borderId="3" xfId="0" applyNumberFormat="1" applyFont="1" applyFill="1" applyBorder="1" applyAlignment="1">
      <alignment horizontal="right" vertical="center"/>
    </xf>
    <xf numFmtId="165" fontId="4" fillId="4" borderId="3" xfId="0" applyNumberFormat="1" applyFont="1" applyFill="1" applyBorder="1" applyAlignment="1">
      <alignment horizontal="right" vertical="center" wrapText="1"/>
    </xf>
    <xf numFmtId="49" fontId="31" fillId="12" borderId="18" xfId="0" applyNumberFormat="1" applyFont="1" applyFill="1" applyBorder="1" applyAlignment="1" applyProtection="1">
      <alignment horizontal="center" vertical="center" wrapText="1"/>
    </xf>
    <xf numFmtId="49" fontId="27" fillId="4" borderId="20" xfId="0" applyNumberFormat="1" applyFont="1" applyFill="1" applyBorder="1"/>
    <xf numFmtId="4" fontId="14" fillId="9" borderId="39" xfId="0" applyNumberFormat="1" applyFont="1" applyFill="1" applyBorder="1" applyAlignment="1">
      <alignment horizontal="right" vertical="center"/>
    </xf>
    <xf numFmtId="0" fontId="22" fillId="9" borderId="0" xfId="0" applyFont="1" applyFill="1" applyBorder="1" applyAlignment="1">
      <alignment horizontal="center" vertical="center"/>
    </xf>
    <xf numFmtId="0" fontId="24" fillId="9" borderId="16" xfId="0" applyFont="1" applyFill="1" applyBorder="1" applyAlignment="1">
      <alignment horizontal="center" vertical="center"/>
    </xf>
    <xf numFmtId="167" fontId="24" fillId="9" borderId="17" xfId="0" applyNumberFormat="1" applyFont="1" applyFill="1" applyBorder="1" applyAlignment="1">
      <alignment horizontal="center" vertical="center"/>
    </xf>
    <xf numFmtId="0" fontId="22" fillId="9" borderId="15" xfId="0" applyFont="1" applyFill="1" applyBorder="1" applyAlignment="1">
      <alignment horizontal="center" vertical="center"/>
    </xf>
    <xf numFmtId="0" fontId="22" fillId="9" borderId="16" xfId="0" applyFont="1" applyFill="1" applyBorder="1" applyAlignment="1">
      <alignment horizontal="center" vertical="center"/>
    </xf>
    <xf numFmtId="167" fontId="14" fillId="9" borderId="39" xfId="0" applyNumberFormat="1" applyFont="1" applyFill="1" applyBorder="1" applyAlignment="1">
      <alignment horizontal="right" vertical="center"/>
    </xf>
    <xf numFmtId="49" fontId="27" fillId="4" borderId="41" xfId="0" applyNumberFormat="1" applyFont="1" applyFill="1" applyBorder="1"/>
    <xf numFmtId="165" fontId="4" fillId="4" borderId="28" xfId="0" applyNumberFormat="1" applyFont="1" applyFill="1" applyBorder="1" applyAlignment="1">
      <alignment horizontal="right" vertical="center" wrapText="1"/>
    </xf>
    <xf numFmtId="165" fontId="28" fillId="4" borderId="8" xfId="0" applyNumberFormat="1" applyFont="1" applyFill="1" applyBorder="1" applyAlignment="1">
      <alignment horizontal="right" vertical="center"/>
    </xf>
    <xf numFmtId="10" fontId="30" fillId="4" borderId="27" xfId="0" applyNumberFormat="1" applyFont="1" applyFill="1" applyBorder="1" applyAlignment="1">
      <alignment horizontal="center" vertical="center"/>
    </xf>
    <xf numFmtId="165" fontId="4" fillId="4" borderId="41" xfId="0" applyNumberFormat="1" applyFont="1" applyFill="1" applyBorder="1" applyAlignment="1" applyProtection="1">
      <alignment horizontal="right" vertical="center"/>
    </xf>
    <xf numFmtId="165" fontId="4" fillId="4" borderId="20" xfId="0" applyNumberFormat="1" applyFont="1" applyFill="1" applyBorder="1" applyAlignment="1" applyProtection="1">
      <alignment horizontal="right" vertical="center"/>
    </xf>
    <xf numFmtId="0" fontId="8" fillId="0" borderId="7" xfId="1" applyFont="1" applyBorder="1"/>
    <xf numFmtId="0" fontId="18" fillId="0" borderId="0" xfId="1" applyFont="1" applyAlignment="1"/>
    <xf numFmtId="0" fontId="11" fillId="0" borderId="7" xfId="1" applyFont="1" applyBorder="1" applyAlignment="1">
      <alignment vertical="center" wrapText="1"/>
    </xf>
    <xf numFmtId="0" fontId="11" fillId="0" borderId="7" xfId="1" applyFont="1" applyBorder="1" applyAlignment="1">
      <alignment horizontal="center" vertical="center" wrapText="1"/>
    </xf>
    <xf numFmtId="10" fontId="8" fillId="5" borderId="7" xfId="1" applyNumberFormat="1" applyFont="1" applyFill="1" applyBorder="1" applyAlignment="1" applyProtection="1">
      <alignment horizontal="center" vertical="center" wrapText="1"/>
      <protection locked="0"/>
    </xf>
    <xf numFmtId="10" fontId="8" fillId="0" borderId="7" xfId="1" applyNumberFormat="1" applyFont="1" applyBorder="1" applyAlignment="1">
      <alignment horizontal="center" vertical="center" wrapText="1"/>
    </xf>
    <xf numFmtId="0" fontId="9" fillId="0" borderId="46" xfId="1" applyFont="1" applyBorder="1" applyAlignment="1">
      <alignment horizontal="center" vertical="center" wrapText="1"/>
    </xf>
    <xf numFmtId="10" fontId="9" fillId="0" borderId="47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0" fontId="16" fillId="6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4" borderId="1" xfId="0" applyNumberFormat="1" applyFont="1" applyFill="1" applyBorder="1" applyAlignment="1" applyProtection="1">
      <alignment horizontal="right" vertical="center"/>
    </xf>
    <xf numFmtId="165" fontId="4" fillId="4" borderId="2" xfId="0" applyNumberFormat="1" applyFont="1" applyFill="1" applyBorder="1" applyAlignment="1" applyProtection="1">
      <alignment horizontal="right" vertical="center"/>
    </xf>
    <xf numFmtId="49" fontId="1" fillId="0" borderId="20" xfId="0" applyNumberFormat="1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vertical="center" wrapText="1"/>
    </xf>
    <xf numFmtId="49" fontId="32" fillId="13" borderId="38" xfId="0" applyNumberFormat="1" applyFont="1" applyFill="1" applyBorder="1" applyAlignment="1" applyProtection="1">
      <alignment horizontal="center" vertical="center" wrapText="1"/>
    </xf>
    <xf numFmtId="49" fontId="32" fillId="13" borderId="40" xfId="0" applyNumberFormat="1" applyFont="1" applyFill="1" applyBorder="1" applyAlignment="1" applyProtection="1">
      <alignment horizontal="center" vertical="center" wrapText="1"/>
    </xf>
    <xf numFmtId="49" fontId="32" fillId="13" borderId="39" xfId="0" applyNumberFormat="1" applyFont="1" applyFill="1" applyBorder="1" applyAlignment="1" applyProtection="1">
      <alignment horizontal="center" vertical="center" wrapText="1"/>
    </xf>
    <xf numFmtId="165" fontId="4" fillId="4" borderId="20" xfId="0" applyNumberFormat="1" applyFont="1" applyFill="1" applyBorder="1" applyAlignment="1" applyProtection="1">
      <alignment horizontal="right" vertical="center"/>
    </xf>
    <xf numFmtId="165" fontId="4" fillId="4" borderId="41" xfId="0" applyNumberFormat="1" applyFont="1" applyFill="1" applyBorder="1" applyAlignment="1" applyProtection="1">
      <alignment horizontal="right" vertical="center"/>
    </xf>
    <xf numFmtId="165" fontId="7" fillId="4" borderId="20" xfId="0" applyNumberFormat="1" applyFont="1" applyFill="1" applyBorder="1" applyAlignment="1" applyProtection="1">
      <alignment horizontal="right" vertical="center"/>
    </xf>
    <xf numFmtId="0" fontId="12" fillId="6" borderId="42" xfId="0" applyFont="1" applyFill="1" applyBorder="1" applyAlignment="1" applyProtection="1">
      <alignment wrapText="1"/>
    </xf>
    <xf numFmtId="0" fontId="12" fillId="6" borderId="0" xfId="0" applyFont="1" applyFill="1" applyBorder="1" applyAlignment="1" applyProtection="1">
      <alignment wrapText="1"/>
    </xf>
    <xf numFmtId="0" fontId="12" fillId="6" borderId="43" xfId="0" applyFont="1" applyFill="1" applyBorder="1" applyAlignment="1" applyProtection="1">
      <alignment wrapText="1"/>
    </xf>
    <xf numFmtId="0" fontId="12" fillId="6" borderId="15" xfId="0" applyFont="1" applyFill="1" applyBorder="1" applyAlignment="1" applyProtection="1">
      <alignment wrapText="1"/>
    </xf>
    <xf numFmtId="0" fontId="12" fillId="6" borderId="16" xfId="0" applyFont="1" applyFill="1" applyBorder="1" applyAlignment="1" applyProtection="1">
      <alignment wrapText="1"/>
    </xf>
    <xf numFmtId="0" fontId="12" fillId="6" borderId="17" xfId="0" applyFont="1" applyFill="1" applyBorder="1" applyAlignment="1" applyProtection="1">
      <alignment wrapText="1"/>
    </xf>
    <xf numFmtId="49" fontId="17" fillId="7" borderId="12" xfId="0" applyNumberFormat="1" applyFont="1" applyFill="1" applyBorder="1" applyAlignment="1" applyProtection="1">
      <alignment horizontal="center" vertical="center"/>
    </xf>
    <xf numFmtId="49" fontId="17" fillId="7" borderId="13" xfId="0" applyNumberFormat="1" applyFont="1" applyFill="1" applyBorder="1" applyAlignment="1" applyProtection="1">
      <alignment horizontal="center" vertical="center"/>
    </xf>
    <xf numFmtId="49" fontId="17" fillId="7" borderId="14" xfId="0" applyNumberFormat="1" applyFont="1" applyFill="1" applyBorder="1" applyAlignment="1" applyProtection="1">
      <alignment horizontal="center" vertical="center"/>
    </xf>
    <xf numFmtId="49" fontId="17" fillId="7" borderId="15" xfId="0" applyNumberFormat="1" applyFont="1" applyFill="1" applyBorder="1" applyAlignment="1" applyProtection="1">
      <alignment horizontal="center" vertical="center"/>
    </xf>
    <xf numFmtId="49" fontId="17" fillId="7" borderId="16" xfId="0" applyNumberFormat="1" applyFont="1" applyFill="1" applyBorder="1" applyAlignment="1" applyProtection="1">
      <alignment horizontal="center" vertical="center"/>
    </xf>
    <xf numFmtId="49" fontId="17" fillId="7" borderId="17" xfId="0" applyNumberFormat="1" applyFont="1" applyFill="1" applyBorder="1" applyAlignment="1" applyProtection="1">
      <alignment horizontal="center" vertical="center"/>
    </xf>
    <xf numFmtId="0" fontId="11" fillId="0" borderId="1" xfId="1" applyFont="1" applyBorder="1" applyAlignment="1">
      <alignment vertical="center" wrapText="1"/>
    </xf>
    <xf numFmtId="0" fontId="2" fillId="0" borderId="2" xfId="1" applyFont="1" applyBorder="1"/>
    <xf numFmtId="0" fontId="2" fillId="0" borderId="3" xfId="1" applyFont="1" applyBorder="1"/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Protection="1"/>
    <xf numFmtId="0" fontId="2" fillId="0" borderId="3" xfId="0" applyFont="1" applyBorder="1" applyProtection="1"/>
    <xf numFmtId="0" fontId="8" fillId="0" borderId="1" xfId="1" applyFont="1" applyBorder="1" applyAlignment="1" applyProtection="1">
      <alignment horizontal="left" vertical="center" wrapText="1"/>
    </xf>
    <xf numFmtId="0" fontId="2" fillId="0" borderId="2" xfId="1" applyFont="1" applyBorder="1" applyProtection="1"/>
    <xf numFmtId="0" fontId="2" fillId="0" borderId="3" xfId="1" applyFont="1" applyBorder="1" applyProtection="1"/>
    <xf numFmtId="0" fontId="8" fillId="5" borderId="1" xfId="1" applyFont="1" applyFill="1" applyBorder="1" applyAlignment="1" applyProtection="1">
      <alignment horizontal="left" vertical="center" wrapText="1"/>
      <protection locked="0"/>
    </xf>
    <xf numFmtId="0" fontId="2" fillId="0" borderId="2" xfId="1" applyFont="1" applyBorder="1" applyProtection="1">
      <protection locked="0"/>
    </xf>
    <xf numFmtId="0" fontId="2" fillId="0" borderId="3" xfId="1" applyFont="1" applyBorder="1" applyProtection="1">
      <protection locked="0"/>
    </xf>
    <xf numFmtId="0" fontId="11" fillId="0" borderId="9" xfId="1" applyFont="1" applyBorder="1" applyAlignment="1">
      <alignment horizontal="center" vertical="center" wrapText="1"/>
    </xf>
    <xf numFmtId="0" fontId="2" fillId="0" borderId="10" xfId="1" applyFont="1" applyBorder="1"/>
    <xf numFmtId="0" fontId="2" fillId="0" borderId="11" xfId="1" applyFont="1" applyBorder="1"/>
    <xf numFmtId="0" fontId="8" fillId="0" borderId="1" xfId="1" applyFont="1" applyBorder="1" applyAlignment="1"/>
    <xf numFmtId="0" fontId="11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18" fillId="0" borderId="0" xfId="1" applyFont="1" applyAlignment="1"/>
    <xf numFmtId="49" fontId="28" fillId="10" borderId="1" xfId="0" applyNumberFormat="1" applyFont="1" applyFill="1" applyBorder="1" applyAlignment="1">
      <alignment horizontal="center" vertical="center"/>
    </xf>
    <xf numFmtId="0" fontId="20" fillId="0" borderId="2" xfId="0" applyFont="1" applyBorder="1"/>
    <xf numFmtId="0" fontId="20" fillId="0" borderId="26" xfId="0" applyFont="1" applyBorder="1"/>
    <xf numFmtId="49" fontId="1" fillId="0" borderId="20" xfId="0" applyNumberFormat="1" applyFont="1" applyBorder="1" applyAlignment="1">
      <alignment horizontal="center" vertical="center" wrapText="1"/>
    </xf>
    <xf numFmtId="165" fontId="21" fillId="2" borderId="21" xfId="0" applyNumberFormat="1" applyFont="1" applyFill="1" applyBorder="1" applyAlignment="1">
      <alignment horizontal="center" vertical="center" textRotation="90" wrapText="1"/>
    </xf>
    <xf numFmtId="0" fontId="20" fillId="0" borderId="19" xfId="0" applyFont="1" applyBorder="1"/>
    <xf numFmtId="49" fontId="21" fillId="2" borderId="4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3" fontId="33" fillId="0" borderId="19" xfId="0" applyNumberFormat="1" applyFont="1" applyBorder="1" applyAlignment="1">
      <alignment horizontal="center" vertical="center" textRotation="90" wrapText="1"/>
    </xf>
    <xf numFmtId="0" fontId="33" fillId="0" borderId="19" xfId="0" applyFont="1" applyBorder="1" applyAlignment="1">
      <alignment horizontal="center" vertical="center" textRotation="90" wrapText="1"/>
    </xf>
    <xf numFmtId="165" fontId="4" fillId="10" borderId="8" xfId="0" applyNumberFormat="1" applyFont="1" applyFill="1" applyBorder="1" applyAlignment="1">
      <alignment horizontal="right" vertical="center" wrapText="1"/>
    </xf>
    <xf numFmtId="0" fontId="20" fillId="0" borderId="4" xfId="0" applyFont="1" applyBorder="1"/>
    <xf numFmtId="0" fontId="20" fillId="0" borderId="3" xfId="0" applyFont="1" applyBorder="1"/>
    <xf numFmtId="49" fontId="28" fillId="10" borderId="2" xfId="0" applyNumberFormat="1" applyFont="1" applyFill="1" applyBorder="1" applyAlignment="1">
      <alignment horizontal="center" vertical="center"/>
    </xf>
    <xf numFmtId="0" fontId="13" fillId="11" borderId="31" xfId="0" applyFont="1" applyFill="1" applyBorder="1" applyAlignment="1">
      <alignment horizontal="center" vertical="center" wrapText="1"/>
    </xf>
    <xf numFmtId="0" fontId="31" fillId="0" borderId="32" xfId="0" applyFont="1" applyBorder="1"/>
    <xf numFmtId="0" fontId="31" fillId="0" borderId="33" xfId="0" applyFont="1" applyBorder="1"/>
    <xf numFmtId="0" fontId="13" fillId="11" borderId="34" xfId="0" applyFont="1" applyFill="1" applyBorder="1" applyAlignment="1">
      <alignment horizontal="center" vertical="center" wrapText="1"/>
    </xf>
    <xf numFmtId="0" fontId="31" fillId="0" borderId="35" xfId="0" applyFont="1" applyBorder="1"/>
    <xf numFmtId="0" fontId="31" fillId="0" borderId="36" xfId="0" applyFont="1" applyBorder="1"/>
    <xf numFmtId="168" fontId="21" fillId="10" borderId="27" xfId="0" applyNumberFormat="1" applyFont="1" applyFill="1" applyBorder="1" applyAlignment="1">
      <alignment horizontal="center" vertical="center" wrapText="1"/>
    </xf>
    <xf numFmtId="0" fontId="20" fillId="0" borderId="28" xfId="0" applyFont="1" applyBorder="1"/>
    <xf numFmtId="168" fontId="29" fillId="10" borderId="27" xfId="0" applyNumberFormat="1" applyFont="1" applyFill="1" applyBorder="1" applyAlignment="1">
      <alignment horizontal="center" vertical="center" wrapText="1"/>
    </xf>
    <xf numFmtId="168" fontId="29" fillId="10" borderId="29" xfId="0" applyNumberFormat="1" applyFont="1" applyFill="1" applyBorder="1" applyAlignment="1">
      <alignment horizontal="center" vertical="center" wrapText="1"/>
    </xf>
    <xf numFmtId="0" fontId="20" fillId="0" borderId="29" xfId="0" applyFont="1" applyBorder="1"/>
    <xf numFmtId="0" fontId="20" fillId="0" borderId="30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85725</xdr:rowOff>
    </xdr:from>
    <xdr:ext cx="619125" cy="58535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85725"/>
          <a:ext cx="619125" cy="58535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114300</xdr:colOff>
      <xdr:row>0</xdr:row>
      <xdr:rowOff>85725</xdr:rowOff>
    </xdr:from>
    <xdr:ext cx="619125" cy="585355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85725"/>
          <a:ext cx="619125" cy="58535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171450</xdr:rowOff>
    </xdr:from>
    <xdr:ext cx="846260" cy="8001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3350" y="171450"/>
          <a:ext cx="846260" cy="8001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0" y="298132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371475</xdr:rowOff>
    </xdr:from>
    <xdr:ext cx="1095375" cy="1009222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371475"/>
          <a:ext cx="1095375" cy="1009222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6"/>
  <sheetViews>
    <sheetView tabSelected="1" topLeftCell="A130" zoomScale="85" zoomScaleNormal="85" workbookViewId="0">
      <selection activeCell="F149" sqref="F149"/>
    </sheetView>
  </sheetViews>
  <sheetFormatPr defaultColWidth="12.5703125" defaultRowHeight="15" customHeight="1" x14ac:dyDescent="0.2"/>
  <cols>
    <col min="1" max="1" width="8.42578125" style="125" customWidth="1"/>
    <col min="2" max="2" width="16.85546875" style="53" customWidth="1"/>
    <col min="3" max="3" width="68.140625" style="66" customWidth="1"/>
    <col min="4" max="4" width="8" style="44" customWidth="1"/>
    <col min="5" max="5" width="12.28515625" style="125" customWidth="1"/>
    <col min="6" max="6" width="14.85546875" style="125" customWidth="1"/>
    <col min="7" max="7" width="15.28515625" style="125" customWidth="1"/>
    <col min="8" max="8" width="13.7109375" style="125" customWidth="1"/>
    <col min="9" max="9" width="14.140625" style="125" customWidth="1"/>
    <col min="10" max="10" width="11.42578125" style="125" customWidth="1"/>
    <col min="11" max="11" width="21" style="125" bestFit="1" customWidth="1"/>
    <col min="12" max="12" width="19.7109375" style="125" customWidth="1"/>
    <col min="13" max="13" width="18.42578125" style="125" bestFit="1" customWidth="1"/>
    <col min="14" max="14" width="11.42578125" style="125" customWidth="1"/>
    <col min="15" max="16" width="13.140625" style="125" bestFit="1" customWidth="1"/>
    <col min="17" max="17" width="15.5703125" style="125" customWidth="1"/>
    <col min="18" max="18" width="12.5703125" style="125"/>
    <col min="19" max="19" width="16" style="125" bestFit="1" customWidth="1"/>
    <col min="20" max="16384" width="12.5703125" style="125"/>
  </cols>
  <sheetData>
    <row r="1" spans="1:20" ht="60.75" customHeight="1" x14ac:dyDescent="0.2">
      <c r="A1" s="188" t="s">
        <v>1084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"/>
      <c r="M1" s="1"/>
      <c r="N1" s="1"/>
      <c r="O1" s="67"/>
    </row>
    <row r="2" spans="1:20" ht="39" thickBot="1" x14ac:dyDescent="0.25">
      <c r="A2" s="148" t="s">
        <v>0</v>
      </c>
      <c r="B2" s="149" t="s">
        <v>1295</v>
      </c>
      <c r="C2" s="150" t="s">
        <v>1</v>
      </c>
      <c r="D2" s="151" t="s">
        <v>897</v>
      </c>
      <c r="E2" s="152" t="s">
        <v>2</v>
      </c>
      <c r="F2" s="153" t="s">
        <v>3</v>
      </c>
      <c r="G2" s="153" t="s">
        <v>4</v>
      </c>
      <c r="H2" s="153" t="s">
        <v>5</v>
      </c>
      <c r="I2" s="153" t="s">
        <v>6</v>
      </c>
      <c r="J2" s="153" t="s">
        <v>7</v>
      </c>
      <c r="K2" s="153" t="s">
        <v>8</v>
      </c>
      <c r="L2" s="1"/>
      <c r="M2" s="1"/>
      <c r="N2" s="1"/>
      <c r="O2" s="67"/>
    </row>
    <row r="3" spans="1:20" ht="36.75" customHeight="1" thickBot="1" x14ac:dyDescent="0.25">
      <c r="A3" s="190" t="s">
        <v>1520</v>
      </c>
      <c r="B3" s="191"/>
      <c r="C3" s="191"/>
      <c r="D3" s="191"/>
      <c r="E3" s="191"/>
      <c r="F3" s="191"/>
      <c r="G3" s="191"/>
      <c r="H3" s="191"/>
      <c r="I3" s="191"/>
      <c r="J3" s="191"/>
      <c r="K3" s="192"/>
      <c r="L3" s="1"/>
      <c r="M3" s="1"/>
      <c r="N3" s="1"/>
      <c r="O3" s="67"/>
    </row>
    <row r="4" spans="1:20" ht="21.75" customHeight="1" x14ac:dyDescent="0.2">
      <c r="A4" s="10" t="s">
        <v>208</v>
      </c>
      <c r="B4" s="45"/>
      <c r="C4" s="61" t="s">
        <v>9</v>
      </c>
      <c r="D4" s="54"/>
      <c r="E4" s="11"/>
      <c r="F4" s="12"/>
      <c r="G4" s="12"/>
      <c r="H4" s="11"/>
      <c r="I4" s="9">
        <f>SUM(I5:I7)</f>
        <v>0</v>
      </c>
      <c r="J4" s="9">
        <f t="shared" ref="J4:K4" si="0">SUM(J5:J7)</f>
        <v>0</v>
      </c>
      <c r="K4" s="9">
        <f t="shared" si="0"/>
        <v>0</v>
      </c>
      <c r="L4" s="1"/>
      <c r="M4" s="1"/>
      <c r="N4" s="1"/>
      <c r="O4" s="67"/>
    </row>
    <row r="5" spans="1:20" ht="12.75" x14ac:dyDescent="0.2">
      <c r="A5" s="30" t="s">
        <v>64</v>
      </c>
      <c r="B5" s="46" t="s">
        <v>65</v>
      </c>
      <c r="C5" s="60" t="s">
        <v>66</v>
      </c>
      <c r="D5" s="55" t="s">
        <v>10</v>
      </c>
      <c r="E5" s="31" t="s">
        <v>43</v>
      </c>
      <c r="F5" s="32"/>
      <c r="G5" s="32"/>
      <c r="H5" s="31">
        <f t="shared" ref="H5:H7" si="1">F5+G5</f>
        <v>0</v>
      </c>
      <c r="I5" s="33">
        <f>F5*E5</f>
        <v>0</v>
      </c>
      <c r="J5" s="33">
        <f t="shared" ref="J5:J7" si="2">G5*E5</f>
        <v>0</v>
      </c>
      <c r="K5" s="33">
        <f>I5+J5</f>
        <v>0</v>
      </c>
      <c r="L5" s="1"/>
      <c r="M5" s="1"/>
      <c r="N5" s="1"/>
      <c r="O5" s="67"/>
    </row>
    <row r="6" spans="1:20" ht="24" x14ac:dyDescent="0.2">
      <c r="A6" s="30" t="s">
        <v>67</v>
      </c>
      <c r="B6" s="46" t="s">
        <v>39</v>
      </c>
      <c r="C6" s="60" t="s">
        <v>41</v>
      </c>
      <c r="D6" s="55" t="s">
        <v>10</v>
      </c>
      <c r="E6" s="31" t="s">
        <v>43</v>
      </c>
      <c r="F6" s="32"/>
      <c r="G6" s="32"/>
      <c r="H6" s="31">
        <f t="shared" si="1"/>
        <v>0</v>
      </c>
      <c r="I6" s="33">
        <f t="shared" ref="I6:I7" si="3">F6*E6</f>
        <v>0</v>
      </c>
      <c r="J6" s="33">
        <f t="shared" si="2"/>
        <v>0</v>
      </c>
      <c r="K6" s="33">
        <f t="shared" ref="K6:K7" si="4">I6+J6</f>
        <v>0</v>
      </c>
      <c r="L6" s="1"/>
      <c r="M6" s="1"/>
      <c r="N6" s="1"/>
      <c r="O6" s="67"/>
      <c r="P6" s="25"/>
    </row>
    <row r="7" spans="1:20" ht="12.75" x14ac:dyDescent="0.2">
      <c r="A7" s="30" t="s">
        <v>68</v>
      </c>
      <c r="B7" s="46" t="s">
        <v>40</v>
      </c>
      <c r="C7" s="60" t="s">
        <v>42</v>
      </c>
      <c r="D7" s="55" t="s">
        <v>205</v>
      </c>
      <c r="E7" s="31" t="s">
        <v>43</v>
      </c>
      <c r="F7" s="32"/>
      <c r="G7" s="32"/>
      <c r="H7" s="31">
        <f t="shared" si="1"/>
        <v>0</v>
      </c>
      <c r="I7" s="33">
        <f t="shared" si="3"/>
        <v>0</v>
      </c>
      <c r="J7" s="33">
        <f t="shared" si="2"/>
        <v>0</v>
      </c>
      <c r="K7" s="33">
        <f t="shared" si="4"/>
        <v>0</v>
      </c>
      <c r="L7" s="1"/>
      <c r="M7" s="1"/>
      <c r="N7" s="1"/>
      <c r="O7" s="67"/>
      <c r="P7" s="26"/>
    </row>
    <row r="8" spans="1:20" ht="12.75" x14ac:dyDescent="0.2">
      <c r="A8" s="10" t="s">
        <v>209</v>
      </c>
      <c r="B8" s="45"/>
      <c r="C8" s="61" t="s">
        <v>955</v>
      </c>
      <c r="D8" s="54"/>
      <c r="E8" s="11"/>
      <c r="F8" s="126"/>
      <c r="G8" s="126"/>
      <c r="H8" s="11"/>
      <c r="I8" s="9">
        <f>SUM(I9)</f>
        <v>0</v>
      </c>
      <c r="J8" s="9">
        <f t="shared" ref="J8:K8" si="5">SUM(J9)</f>
        <v>0</v>
      </c>
      <c r="K8" s="9">
        <f t="shared" si="5"/>
        <v>0</v>
      </c>
      <c r="L8" s="1"/>
      <c r="M8" s="1"/>
      <c r="N8" s="1"/>
      <c r="O8" s="67"/>
    </row>
    <row r="9" spans="1:20" ht="51" x14ac:dyDescent="0.2">
      <c r="A9" s="30" t="s">
        <v>45</v>
      </c>
      <c r="B9" s="46" t="s">
        <v>210</v>
      </c>
      <c r="C9" s="60" t="s">
        <v>211</v>
      </c>
      <c r="D9" s="55" t="s">
        <v>212</v>
      </c>
      <c r="E9" s="31" t="s">
        <v>63</v>
      </c>
      <c r="F9" s="32"/>
      <c r="G9" s="32"/>
      <c r="H9" s="31">
        <f t="shared" ref="H9" si="6">F9+G9</f>
        <v>0</v>
      </c>
      <c r="I9" s="33">
        <f>F9*E9</f>
        <v>0</v>
      </c>
      <c r="J9" s="33">
        <f t="shared" ref="J9" si="7">G9*E9</f>
        <v>0</v>
      </c>
      <c r="K9" s="33">
        <f>I9+J9</f>
        <v>0</v>
      </c>
      <c r="L9" s="1"/>
      <c r="M9" s="1"/>
      <c r="N9" s="1"/>
      <c r="P9" s="25"/>
    </row>
    <row r="10" spans="1:20" ht="12.75" x14ac:dyDescent="0.2">
      <c r="A10" s="10" t="s">
        <v>88</v>
      </c>
      <c r="B10" s="45"/>
      <c r="C10" s="61" t="s">
        <v>213</v>
      </c>
      <c r="D10" s="54"/>
      <c r="E10" s="11"/>
      <c r="F10" s="126"/>
      <c r="G10" s="126"/>
      <c r="H10" s="11"/>
      <c r="I10" s="9">
        <f>SUM(I11:I23)</f>
        <v>0</v>
      </c>
      <c r="J10" s="9">
        <f t="shared" ref="J10:K10" si="8">SUM(J11:J23)</f>
        <v>0</v>
      </c>
      <c r="K10" s="9">
        <f t="shared" si="8"/>
        <v>0</v>
      </c>
      <c r="L10" s="1"/>
      <c r="M10" s="23"/>
      <c r="N10" s="1"/>
      <c r="O10" s="24"/>
    </row>
    <row r="11" spans="1:20" ht="38.25" x14ac:dyDescent="0.2">
      <c r="A11" s="30" t="s">
        <v>74</v>
      </c>
      <c r="B11" s="46" t="s">
        <v>46</v>
      </c>
      <c r="C11" s="60" t="s">
        <v>47</v>
      </c>
      <c r="D11" s="55" t="s">
        <v>205</v>
      </c>
      <c r="E11" s="31" t="s">
        <v>214</v>
      </c>
      <c r="F11" s="32"/>
      <c r="G11" s="32"/>
      <c r="H11" s="31">
        <f t="shared" ref="H11:H23" si="9">F11+G11</f>
        <v>0</v>
      </c>
      <c r="I11" s="33">
        <f t="shared" ref="I11:I23" si="10">F11*E11</f>
        <v>0</v>
      </c>
      <c r="J11" s="33">
        <f t="shared" ref="J11:J23" si="11">G11*E11</f>
        <v>0</v>
      </c>
      <c r="K11" s="33">
        <f t="shared" ref="K11:K23" si="12">I11+J11</f>
        <v>0</v>
      </c>
      <c r="L11" s="1"/>
      <c r="M11" s="7"/>
      <c r="N11" s="8"/>
      <c r="O11" s="1"/>
      <c r="P11" s="21"/>
      <c r="Q11" s="1"/>
      <c r="R11" s="1"/>
      <c r="S11" s="1"/>
      <c r="T11" s="1"/>
    </row>
    <row r="12" spans="1:20" ht="25.5" x14ac:dyDescent="0.2">
      <c r="A12" s="30" t="s">
        <v>75</v>
      </c>
      <c r="B12" s="46" t="s">
        <v>48</v>
      </c>
      <c r="C12" s="60" t="s">
        <v>49</v>
      </c>
      <c r="D12" s="55" t="s">
        <v>59</v>
      </c>
      <c r="E12" s="31" t="s">
        <v>215</v>
      </c>
      <c r="F12" s="32"/>
      <c r="G12" s="32"/>
      <c r="H12" s="31">
        <f t="shared" si="9"/>
        <v>0</v>
      </c>
      <c r="I12" s="33">
        <f t="shared" si="10"/>
        <v>0</v>
      </c>
      <c r="J12" s="33">
        <f t="shared" si="11"/>
        <v>0</v>
      </c>
      <c r="K12" s="33">
        <f t="shared" si="12"/>
        <v>0</v>
      </c>
      <c r="L12" s="1"/>
      <c r="M12" s="7"/>
      <c r="N12" s="8"/>
      <c r="O12" s="1"/>
      <c r="P12" s="1"/>
      <c r="Q12" s="1"/>
      <c r="R12" s="1"/>
      <c r="S12" s="1"/>
      <c r="T12" s="1"/>
    </row>
    <row r="13" spans="1:20" ht="38.25" x14ac:dyDescent="0.2">
      <c r="A13" s="30" t="s">
        <v>76</v>
      </c>
      <c r="B13" s="46" t="s">
        <v>50</v>
      </c>
      <c r="C13" s="60" t="s">
        <v>959</v>
      </c>
      <c r="D13" s="55" t="s">
        <v>206</v>
      </c>
      <c r="E13" s="31" t="s">
        <v>216</v>
      </c>
      <c r="F13" s="32"/>
      <c r="G13" s="32"/>
      <c r="H13" s="31">
        <f t="shared" si="9"/>
        <v>0</v>
      </c>
      <c r="I13" s="33">
        <f t="shared" si="10"/>
        <v>0</v>
      </c>
      <c r="J13" s="33">
        <f t="shared" si="11"/>
        <v>0</v>
      </c>
      <c r="K13" s="33">
        <f t="shared" si="12"/>
        <v>0</v>
      </c>
      <c r="L13" s="1"/>
      <c r="M13" s="1"/>
      <c r="N13" s="1"/>
    </row>
    <row r="14" spans="1:20" ht="25.5" x14ac:dyDescent="0.2">
      <c r="A14" s="30" t="s">
        <v>78</v>
      </c>
      <c r="B14" s="46" t="s">
        <v>82</v>
      </c>
      <c r="C14" s="60" t="s">
        <v>217</v>
      </c>
      <c r="D14" s="55" t="s">
        <v>205</v>
      </c>
      <c r="E14" s="31" t="s">
        <v>218</v>
      </c>
      <c r="F14" s="32"/>
      <c r="G14" s="32"/>
      <c r="H14" s="31">
        <f t="shared" si="9"/>
        <v>0</v>
      </c>
      <c r="I14" s="33">
        <f t="shared" si="10"/>
        <v>0</v>
      </c>
      <c r="J14" s="33">
        <f t="shared" si="11"/>
        <v>0</v>
      </c>
      <c r="K14" s="33">
        <f t="shared" si="12"/>
        <v>0</v>
      </c>
      <c r="L14" s="1"/>
      <c r="M14" s="1"/>
      <c r="N14" s="1"/>
    </row>
    <row r="15" spans="1:20" ht="25.5" x14ac:dyDescent="0.2">
      <c r="A15" s="30" t="s">
        <v>79</v>
      </c>
      <c r="B15" s="46" t="s">
        <v>925</v>
      </c>
      <c r="C15" s="60" t="s">
        <v>924</v>
      </c>
      <c r="D15" s="55" t="s">
        <v>923</v>
      </c>
      <c r="E15" s="31">
        <v>1</v>
      </c>
      <c r="F15" s="32"/>
      <c r="G15" s="32"/>
      <c r="H15" s="31">
        <f t="shared" si="9"/>
        <v>0</v>
      </c>
      <c r="I15" s="33">
        <f t="shared" si="10"/>
        <v>0</v>
      </c>
      <c r="J15" s="33">
        <f t="shared" si="11"/>
        <v>0</v>
      </c>
      <c r="K15" s="33">
        <f t="shared" si="12"/>
        <v>0</v>
      </c>
      <c r="L15" s="1"/>
      <c r="M15" s="1"/>
      <c r="N15" s="1"/>
    </row>
    <row r="16" spans="1:20" ht="12.75" x14ac:dyDescent="0.2">
      <c r="A16" s="30" t="s">
        <v>80</v>
      </c>
      <c r="B16" s="46" t="s">
        <v>51</v>
      </c>
      <c r="C16" s="60" t="s">
        <v>52</v>
      </c>
      <c r="D16" s="55" t="s">
        <v>205</v>
      </c>
      <c r="E16" s="31" t="s">
        <v>219</v>
      </c>
      <c r="F16" s="32"/>
      <c r="G16" s="32"/>
      <c r="H16" s="31">
        <f t="shared" si="9"/>
        <v>0</v>
      </c>
      <c r="I16" s="33">
        <f t="shared" si="10"/>
        <v>0</v>
      </c>
      <c r="J16" s="33">
        <f t="shared" si="11"/>
        <v>0</v>
      </c>
      <c r="K16" s="33">
        <f t="shared" si="12"/>
        <v>0</v>
      </c>
      <c r="L16" s="1"/>
      <c r="M16" s="1"/>
      <c r="N16" s="1"/>
    </row>
    <row r="17" spans="1:20" ht="25.5" x14ac:dyDescent="0.2">
      <c r="A17" s="30" t="s">
        <v>81</v>
      </c>
      <c r="B17" s="46" t="s">
        <v>53</v>
      </c>
      <c r="C17" s="60" t="s">
        <v>54</v>
      </c>
      <c r="D17" s="55" t="s">
        <v>10</v>
      </c>
      <c r="E17" s="31" t="s">
        <v>220</v>
      </c>
      <c r="F17" s="32"/>
      <c r="G17" s="32"/>
      <c r="H17" s="31">
        <f t="shared" si="9"/>
        <v>0</v>
      </c>
      <c r="I17" s="33">
        <f t="shared" si="10"/>
        <v>0</v>
      </c>
      <c r="J17" s="33">
        <f t="shared" si="11"/>
        <v>0</v>
      </c>
      <c r="K17" s="33">
        <f t="shared" si="12"/>
        <v>0</v>
      </c>
      <c r="L17" s="1"/>
      <c r="M17" s="7" t="s">
        <v>38</v>
      </c>
      <c r="N17" s="8"/>
      <c r="O17" s="1"/>
      <c r="P17" s="1"/>
      <c r="Q17" s="1"/>
      <c r="R17" s="1"/>
      <c r="S17" s="1"/>
      <c r="T17" s="1"/>
    </row>
    <row r="18" spans="1:20" ht="25.5" x14ac:dyDescent="0.2">
      <c r="A18" s="30" t="s">
        <v>83</v>
      </c>
      <c r="B18" s="46" t="s">
        <v>55</v>
      </c>
      <c r="C18" s="60" t="s">
        <v>56</v>
      </c>
      <c r="D18" s="55" t="s">
        <v>10</v>
      </c>
      <c r="E18" s="31" t="s">
        <v>127</v>
      </c>
      <c r="F18" s="32"/>
      <c r="G18" s="32"/>
      <c r="H18" s="31">
        <f t="shared" si="9"/>
        <v>0</v>
      </c>
      <c r="I18" s="33">
        <f t="shared" si="10"/>
        <v>0</v>
      </c>
      <c r="J18" s="33">
        <f t="shared" si="11"/>
        <v>0</v>
      </c>
      <c r="K18" s="33">
        <f t="shared" si="12"/>
        <v>0</v>
      </c>
      <c r="L18" s="1"/>
      <c r="M18" s="7" t="s">
        <v>38</v>
      </c>
      <c r="N18" s="8"/>
      <c r="O18" s="1"/>
      <c r="P18" s="1"/>
      <c r="Q18" s="1"/>
      <c r="R18" s="1"/>
      <c r="S18" s="1"/>
      <c r="T18" s="1"/>
    </row>
    <row r="19" spans="1:20" ht="25.5" x14ac:dyDescent="0.2">
      <c r="A19" s="30" t="s">
        <v>84</v>
      </c>
      <c r="B19" s="46" t="s">
        <v>221</v>
      </c>
      <c r="C19" s="60" t="s">
        <v>222</v>
      </c>
      <c r="D19" s="55" t="s">
        <v>10</v>
      </c>
      <c r="E19" s="31" t="s">
        <v>72</v>
      </c>
      <c r="F19" s="32"/>
      <c r="G19" s="32"/>
      <c r="H19" s="31">
        <f t="shared" si="9"/>
        <v>0</v>
      </c>
      <c r="I19" s="33">
        <f t="shared" si="10"/>
        <v>0</v>
      </c>
      <c r="J19" s="33">
        <f t="shared" si="11"/>
        <v>0</v>
      </c>
      <c r="K19" s="33">
        <f t="shared" si="12"/>
        <v>0</v>
      </c>
      <c r="L19" s="1"/>
      <c r="M19" s="1"/>
      <c r="N19" s="1"/>
    </row>
    <row r="20" spans="1:20" ht="25.5" x14ac:dyDescent="0.2">
      <c r="A20" s="30" t="s">
        <v>86</v>
      </c>
      <c r="B20" s="46" t="s">
        <v>57</v>
      </c>
      <c r="C20" s="60" t="s">
        <v>58</v>
      </c>
      <c r="D20" s="55" t="s">
        <v>10</v>
      </c>
      <c r="E20" s="31" t="s">
        <v>72</v>
      </c>
      <c r="F20" s="32"/>
      <c r="G20" s="32"/>
      <c r="H20" s="31">
        <f t="shared" si="9"/>
        <v>0</v>
      </c>
      <c r="I20" s="33">
        <f t="shared" si="10"/>
        <v>0</v>
      </c>
      <c r="J20" s="33">
        <f t="shared" si="11"/>
        <v>0</v>
      </c>
      <c r="K20" s="33">
        <f t="shared" si="12"/>
        <v>0</v>
      </c>
      <c r="L20" s="1"/>
      <c r="M20" s="1"/>
      <c r="N20" s="1"/>
    </row>
    <row r="21" spans="1:20" ht="25.5" x14ac:dyDescent="0.2">
      <c r="A21" s="30" t="s">
        <v>223</v>
      </c>
      <c r="B21" s="46" t="s">
        <v>224</v>
      </c>
      <c r="C21" s="60" t="s">
        <v>960</v>
      </c>
      <c r="D21" s="55" t="s">
        <v>205</v>
      </c>
      <c r="E21" s="31" t="s">
        <v>225</v>
      </c>
      <c r="F21" s="32"/>
      <c r="G21" s="32"/>
      <c r="H21" s="31">
        <f t="shared" si="9"/>
        <v>0</v>
      </c>
      <c r="I21" s="33">
        <f t="shared" si="10"/>
        <v>0</v>
      </c>
      <c r="J21" s="33">
        <f t="shared" si="11"/>
        <v>0</v>
      </c>
      <c r="K21" s="33">
        <f t="shared" si="12"/>
        <v>0</v>
      </c>
      <c r="L21" s="1"/>
      <c r="M21" s="1"/>
      <c r="N21" s="1"/>
    </row>
    <row r="22" spans="1:20" ht="24" x14ac:dyDescent="0.2">
      <c r="A22" s="30" t="s">
        <v>226</v>
      </c>
      <c r="B22" s="46" t="s">
        <v>227</v>
      </c>
      <c r="C22" s="60" t="s">
        <v>228</v>
      </c>
      <c r="D22" s="55" t="s">
        <v>205</v>
      </c>
      <c r="E22" s="31" t="s">
        <v>229</v>
      </c>
      <c r="F22" s="32"/>
      <c r="G22" s="32"/>
      <c r="H22" s="31">
        <f t="shared" si="9"/>
        <v>0</v>
      </c>
      <c r="I22" s="33">
        <f t="shared" si="10"/>
        <v>0</v>
      </c>
      <c r="J22" s="33">
        <f t="shared" si="11"/>
        <v>0</v>
      </c>
      <c r="K22" s="33">
        <f t="shared" si="12"/>
        <v>0</v>
      </c>
      <c r="L22" s="1"/>
      <c r="M22" s="1"/>
      <c r="N22" s="1"/>
    </row>
    <row r="23" spans="1:20" ht="20.25" customHeight="1" x14ac:dyDescent="0.2">
      <c r="A23" s="30" t="s">
        <v>230</v>
      </c>
      <c r="B23" s="46" t="s">
        <v>231</v>
      </c>
      <c r="C23" s="60" t="s">
        <v>232</v>
      </c>
      <c r="D23" s="55" t="s">
        <v>205</v>
      </c>
      <c r="E23" s="31" t="s">
        <v>233</v>
      </c>
      <c r="F23" s="32"/>
      <c r="G23" s="32"/>
      <c r="H23" s="31">
        <f t="shared" si="9"/>
        <v>0</v>
      </c>
      <c r="I23" s="33">
        <f t="shared" si="10"/>
        <v>0</v>
      </c>
      <c r="J23" s="33">
        <f t="shared" si="11"/>
        <v>0</v>
      </c>
      <c r="K23" s="33">
        <f t="shared" si="12"/>
        <v>0</v>
      </c>
      <c r="L23" s="1"/>
      <c r="M23" s="7" t="s">
        <v>38</v>
      </c>
      <c r="N23" s="8"/>
      <c r="O23" s="1"/>
      <c r="P23" s="1"/>
      <c r="Q23" s="1"/>
      <c r="R23" s="1"/>
      <c r="S23" s="1"/>
      <c r="T23" s="1"/>
    </row>
    <row r="24" spans="1:20" ht="12.75" x14ac:dyDescent="0.2">
      <c r="A24" s="10" t="s">
        <v>234</v>
      </c>
      <c r="B24" s="45"/>
      <c r="C24" s="61" t="s">
        <v>235</v>
      </c>
      <c r="D24" s="54"/>
      <c r="E24" s="11"/>
      <c r="F24" s="126"/>
      <c r="G24" s="126"/>
      <c r="H24" s="11"/>
      <c r="I24" s="9">
        <f>SUM(I25:I31)</f>
        <v>0</v>
      </c>
      <c r="J24" s="9">
        <f t="shared" ref="J24:K24" si="13">SUM(J25:J31)</f>
        <v>0</v>
      </c>
      <c r="K24" s="9">
        <f t="shared" si="13"/>
        <v>0</v>
      </c>
      <c r="L24" s="1"/>
      <c r="M24" s="7" t="s">
        <v>38</v>
      </c>
      <c r="N24" s="8"/>
      <c r="O24" s="1"/>
      <c r="P24" s="1"/>
      <c r="Q24" s="1"/>
      <c r="R24" s="1"/>
      <c r="S24" s="1"/>
      <c r="T24" s="1"/>
    </row>
    <row r="25" spans="1:20" ht="25.5" x14ac:dyDescent="0.2">
      <c r="A25" s="30" t="s">
        <v>89</v>
      </c>
      <c r="B25" s="46" t="s">
        <v>236</v>
      </c>
      <c r="C25" s="60" t="s">
        <v>237</v>
      </c>
      <c r="D25" s="55" t="s">
        <v>206</v>
      </c>
      <c r="E25" s="31" t="s">
        <v>238</v>
      </c>
      <c r="F25" s="32"/>
      <c r="G25" s="32"/>
      <c r="H25" s="31">
        <f t="shared" ref="H25:H31" si="14">F25+G25</f>
        <v>0</v>
      </c>
      <c r="I25" s="33">
        <f t="shared" ref="I25:I31" si="15">F25*E25</f>
        <v>0</v>
      </c>
      <c r="J25" s="33">
        <f t="shared" ref="J25:J31" si="16">G25*E25</f>
        <v>0</v>
      </c>
      <c r="K25" s="33">
        <f t="shared" ref="K25:K31" si="17">I25+J25</f>
        <v>0</v>
      </c>
      <c r="L25" s="1"/>
      <c r="M25" s="1"/>
      <c r="N25" s="1"/>
    </row>
    <row r="26" spans="1:20" ht="25.5" x14ac:dyDescent="0.2">
      <c r="A26" s="30" t="s">
        <v>90</v>
      </c>
      <c r="B26" s="46" t="s">
        <v>239</v>
      </c>
      <c r="C26" s="60" t="s">
        <v>240</v>
      </c>
      <c r="D26" s="55" t="s">
        <v>205</v>
      </c>
      <c r="E26" s="31" t="s">
        <v>141</v>
      </c>
      <c r="F26" s="32"/>
      <c r="G26" s="32"/>
      <c r="H26" s="31">
        <f t="shared" si="14"/>
        <v>0</v>
      </c>
      <c r="I26" s="33">
        <f t="shared" si="15"/>
        <v>0</v>
      </c>
      <c r="J26" s="33">
        <f t="shared" si="16"/>
        <v>0</v>
      </c>
      <c r="K26" s="33">
        <f t="shared" si="17"/>
        <v>0</v>
      </c>
      <c r="L26" s="1"/>
      <c r="M26" s="1"/>
      <c r="N26" s="1"/>
    </row>
    <row r="27" spans="1:20" ht="12.75" x14ac:dyDescent="0.2">
      <c r="A27" s="30" t="s">
        <v>93</v>
      </c>
      <c r="B27" s="46" t="s">
        <v>241</v>
      </c>
      <c r="C27" s="60" t="s">
        <v>242</v>
      </c>
      <c r="D27" s="55" t="s">
        <v>205</v>
      </c>
      <c r="E27" s="31" t="s">
        <v>243</v>
      </c>
      <c r="F27" s="32"/>
      <c r="G27" s="32"/>
      <c r="H27" s="31">
        <f t="shared" si="14"/>
        <v>0</v>
      </c>
      <c r="I27" s="33">
        <f t="shared" si="15"/>
        <v>0</v>
      </c>
      <c r="J27" s="33">
        <f t="shared" si="16"/>
        <v>0</v>
      </c>
      <c r="K27" s="33">
        <f t="shared" si="17"/>
        <v>0</v>
      </c>
      <c r="L27" s="1"/>
      <c r="M27" s="1"/>
      <c r="N27" s="1"/>
    </row>
    <row r="28" spans="1:20" ht="51" x14ac:dyDescent="0.2">
      <c r="A28" s="30" t="s">
        <v>244</v>
      </c>
      <c r="B28" s="46" t="s">
        <v>70</v>
      </c>
      <c r="C28" s="60" t="s">
        <v>71</v>
      </c>
      <c r="D28" s="55" t="s">
        <v>59</v>
      </c>
      <c r="E28" s="31" t="s">
        <v>63</v>
      </c>
      <c r="F28" s="32"/>
      <c r="G28" s="32"/>
      <c r="H28" s="31">
        <f t="shared" si="14"/>
        <v>0</v>
      </c>
      <c r="I28" s="33">
        <f t="shared" si="15"/>
        <v>0</v>
      </c>
      <c r="J28" s="33">
        <f t="shared" si="16"/>
        <v>0</v>
      </c>
      <c r="K28" s="33">
        <f t="shared" si="17"/>
        <v>0</v>
      </c>
      <c r="L28" s="1"/>
      <c r="M28" s="1"/>
      <c r="N28" s="1"/>
    </row>
    <row r="29" spans="1:20" ht="25.5" x14ac:dyDescent="0.2">
      <c r="A29" s="30" t="s">
        <v>245</v>
      </c>
      <c r="B29" s="46" t="s">
        <v>246</v>
      </c>
      <c r="C29" s="60" t="s">
        <v>247</v>
      </c>
      <c r="D29" s="55" t="s">
        <v>206</v>
      </c>
      <c r="E29" s="31" t="s">
        <v>248</v>
      </c>
      <c r="F29" s="32"/>
      <c r="G29" s="32"/>
      <c r="H29" s="31">
        <f t="shared" si="14"/>
        <v>0</v>
      </c>
      <c r="I29" s="33">
        <f t="shared" si="15"/>
        <v>0</v>
      </c>
      <c r="J29" s="33">
        <f t="shared" si="16"/>
        <v>0</v>
      </c>
      <c r="K29" s="33">
        <f t="shared" si="17"/>
        <v>0</v>
      </c>
      <c r="L29" s="1"/>
      <c r="M29" s="7" t="s">
        <v>38</v>
      </c>
      <c r="N29" s="8"/>
      <c r="O29" s="1"/>
      <c r="P29" s="1"/>
      <c r="Q29" s="1"/>
      <c r="R29" s="1"/>
      <c r="S29" s="1"/>
      <c r="T29" s="1"/>
    </row>
    <row r="30" spans="1:20" ht="25.5" x14ac:dyDescent="0.2">
      <c r="A30" s="30" t="s">
        <v>249</v>
      </c>
      <c r="B30" s="46" t="s">
        <v>250</v>
      </c>
      <c r="C30" s="60" t="s">
        <v>251</v>
      </c>
      <c r="D30" s="55" t="s">
        <v>59</v>
      </c>
      <c r="E30" s="31" t="s">
        <v>146</v>
      </c>
      <c r="F30" s="32"/>
      <c r="G30" s="32"/>
      <c r="H30" s="31">
        <f t="shared" si="14"/>
        <v>0</v>
      </c>
      <c r="I30" s="33">
        <f t="shared" si="15"/>
        <v>0</v>
      </c>
      <c r="J30" s="33">
        <f t="shared" si="16"/>
        <v>0</v>
      </c>
      <c r="K30" s="33">
        <f t="shared" si="17"/>
        <v>0</v>
      </c>
      <c r="L30" s="1"/>
      <c r="M30" s="1"/>
      <c r="N30" s="1"/>
    </row>
    <row r="31" spans="1:20" ht="25.5" x14ac:dyDescent="0.2">
      <c r="A31" s="30" t="s">
        <v>252</v>
      </c>
      <c r="B31" s="46" t="s">
        <v>87</v>
      </c>
      <c r="C31" s="60" t="s">
        <v>961</v>
      </c>
      <c r="D31" s="55" t="s">
        <v>205</v>
      </c>
      <c r="E31" s="31" t="s">
        <v>104</v>
      </c>
      <c r="F31" s="32"/>
      <c r="G31" s="32"/>
      <c r="H31" s="31">
        <f t="shared" si="14"/>
        <v>0</v>
      </c>
      <c r="I31" s="33">
        <f t="shared" si="15"/>
        <v>0</v>
      </c>
      <c r="J31" s="33">
        <f t="shared" si="16"/>
        <v>0</v>
      </c>
      <c r="K31" s="33">
        <f t="shared" si="17"/>
        <v>0</v>
      </c>
      <c r="L31" s="1"/>
      <c r="M31" s="1"/>
      <c r="N31" s="1"/>
    </row>
    <row r="32" spans="1:20" ht="12.75" x14ac:dyDescent="0.2">
      <c r="A32" s="10" t="s">
        <v>253</v>
      </c>
      <c r="B32" s="45"/>
      <c r="C32" s="61" t="s">
        <v>254</v>
      </c>
      <c r="D32" s="54"/>
      <c r="E32" s="11"/>
      <c r="F32" s="126"/>
      <c r="G32" s="126"/>
      <c r="H32" s="11"/>
      <c r="I32" s="9">
        <f>SUM(I33:I36)</f>
        <v>0</v>
      </c>
      <c r="J32" s="9">
        <f t="shared" ref="J32:K32" si="18">SUM(J33:J36)</f>
        <v>0</v>
      </c>
      <c r="K32" s="9">
        <f t="shared" si="18"/>
        <v>0</v>
      </c>
      <c r="L32" s="1"/>
      <c r="M32" s="7" t="s">
        <v>38</v>
      </c>
      <c r="N32" s="8"/>
      <c r="O32" s="1"/>
      <c r="P32" s="1"/>
      <c r="Q32" s="1"/>
      <c r="R32" s="1"/>
      <c r="S32" s="1"/>
      <c r="T32" s="1"/>
    </row>
    <row r="33" spans="1:20" ht="25.5" x14ac:dyDescent="0.2">
      <c r="A33" s="30" t="s">
        <v>255</v>
      </c>
      <c r="B33" s="46" t="s">
        <v>46</v>
      </c>
      <c r="C33" s="60" t="s">
        <v>256</v>
      </c>
      <c r="D33" s="55" t="s">
        <v>205</v>
      </c>
      <c r="E33" s="31" t="s">
        <v>257</v>
      </c>
      <c r="F33" s="32"/>
      <c r="G33" s="32"/>
      <c r="H33" s="31">
        <f t="shared" ref="H33:H41" si="19">F33+G33</f>
        <v>0</v>
      </c>
      <c r="I33" s="33">
        <f t="shared" ref="I33:I36" si="20">F33*E33</f>
        <v>0</v>
      </c>
      <c r="J33" s="33">
        <f t="shared" ref="J33:J36" si="21">G33*E33</f>
        <v>0</v>
      </c>
      <c r="K33" s="33">
        <f t="shared" ref="K33:K41" si="22">I33+J33</f>
        <v>0</v>
      </c>
      <c r="L33" s="1"/>
      <c r="M33" s="7" t="s">
        <v>38</v>
      </c>
      <c r="N33" s="8"/>
      <c r="O33" s="1"/>
      <c r="P33" s="1"/>
      <c r="Q33" s="1"/>
      <c r="R33" s="1"/>
      <c r="S33" s="1"/>
      <c r="T33" s="1"/>
    </row>
    <row r="34" spans="1:20" ht="25.5" x14ac:dyDescent="0.2">
      <c r="A34" s="30" t="s">
        <v>258</v>
      </c>
      <c r="B34" s="46" t="s">
        <v>925</v>
      </c>
      <c r="C34" s="60" t="s">
        <v>926</v>
      </c>
      <c r="D34" s="55" t="s">
        <v>923</v>
      </c>
      <c r="E34" s="31">
        <v>1</v>
      </c>
      <c r="F34" s="32"/>
      <c r="G34" s="32"/>
      <c r="H34" s="31">
        <f t="shared" si="19"/>
        <v>0</v>
      </c>
      <c r="I34" s="33">
        <f t="shared" si="20"/>
        <v>0</v>
      </c>
      <c r="J34" s="33">
        <f t="shared" si="21"/>
        <v>0</v>
      </c>
      <c r="K34" s="33">
        <f t="shared" si="22"/>
        <v>0</v>
      </c>
      <c r="L34" s="1"/>
      <c r="M34" s="1"/>
      <c r="N34" s="1"/>
    </row>
    <row r="35" spans="1:20" ht="38.25" x14ac:dyDescent="0.2">
      <c r="A35" s="30" t="s">
        <v>259</v>
      </c>
      <c r="B35" s="46" t="s">
        <v>239</v>
      </c>
      <c r="C35" s="60" t="s">
        <v>260</v>
      </c>
      <c r="D35" s="55" t="s">
        <v>205</v>
      </c>
      <c r="E35" s="31" t="s">
        <v>261</v>
      </c>
      <c r="F35" s="32"/>
      <c r="G35" s="32"/>
      <c r="H35" s="31">
        <f t="shared" si="19"/>
        <v>0</v>
      </c>
      <c r="I35" s="33">
        <f t="shared" si="20"/>
        <v>0</v>
      </c>
      <c r="J35" s="33">
        <f t="shared" si="21"/>
        <v>0</v>
      </c>
      <c r="K35" s="33">
        <f t="shared" si="22"/>
        <v>0</v>
      </c>
      <c r="L35" s="1"/>
      <c r="M35" s="1"/>
      <c r="N35" s="1"/>
    </row>
    <row r="36" spans="1:20" ht="24" x14ac:dyDescent="0.2">
      <c r="A36" s="30" t="s">
        <v>262</v>
      </c>
      <c r="B36" s="46" t="s">
        <v>263</v>
      </c>
      <c r="C36" s="60" t="s">
        <v>264</v>
      </c>
      <c r="D36" s="55" t="s">
        <v>923</v>
      </c>
      <c r="E36" s="31">
        <v>1</v>
      </c>
      <c r="F36" s="32"/>
      <c r="G36" s="32"/>
      <c r="H36" s="31">
        <f t="shared" si="19"/>
        <v>0</v>
      </c>
      <c r="I36" s="33">
        <f t="shared" si="20"/>
        <v>0</v>
      </c>
      <c r="J36" s="33">
        <f t="shared" si="21"/>
        <v>0</v>
      </c>
      <c r="K36" s="33">
        <f t="shared" si="22"/>
        <v>0</v>
      </c>
      <c r="L36" s="1"/>
      <c r="M36" s="1"/>
      <c r="N36" s="1"/>
    </row>
    <row r="37" spans="1:20" ht="12.75" x14ac:dyDescent="0.2">
      <c r="A37" s="10" t="s">
        <v>265</v>
      </c>
      <c r="B37" s="45"/>
      <c r="C37" s="61" t="s">
        <v>266</v>
      </c>
      <c r="D37" s="54"/>
      <c r="E37" s="11"/>
      <c r="F37" s="126"/>
      <c r="G37" s="126"/>
      <c r="H37" s="11"/>
      <c r="I37" s="9">
        <f>SUM(I38:I41)</f>
        <v>0</v>
      </c>
      <c r="J37" s="9">
        <f t="shared" ref="J37:K37" si="23">SUM(J38:J41)</f>
        <v>0</v>
      </c>
      <c r="K37" s="9">
        <f t="shared" si="23"/>
        <v>0</v>
      </c>
      <c r="L37" s="1"/>
      <c r="M37" s="1"/>
      <c r="N37" s="1"/>
    </row>
    <row r="38" spans="1:20" ht="25.5" x14ac:dyDescent="0.2">
      <c r="A38" s="30" t="s">
        <v>267</v>
      </c>
      <c r="B38" s="46" t="s">
        <v>50</v>
      </c>
      <c r="C38" s="60" t="s">
        <v>268</v>
      </c>
      <c r="D38" s="55" t="s">
        <v>206</v>
      </c>
      <c r="E38" s="31" t="s">
        <v>269</v>
      </c>
      <c r="F38" s="32"/>
      <c r="G38" s="32"/>
      <c r="H38" s="31">
        <f t="shared" si="19"/>
        <v>0</v>
      </c>
      <c r="I38" s="33">
        <f t="shared" ref="I38:I41" si="24">F38*E38</f>
        <v>0</v>
      </c>
      <c r="J38" s="33">
        <f t="shared" ref="J38:J41" si="25">G38*E38</f>
        <v>0</v>
      </c>
      <c r="K38" s="33">
        <f t="shared" si="22"/>
        <v>0</v>
      </c>
      <c r="L38" s="1"/>
      <c r="M38" s="1"/>
      <c r="N38" s="1"/>
    </row>
    <row r="39" spans="1:20" ht="24" x14ac:dyDescent="0.2">
      <c r="A39" s="30" t="s">
        <v>270</v>
      </c>
      <c r="B39" s="46" t="s">
        <v>271</v>
      </c>
      <c r="C39" s="60" t="s">
        <v>272</v>
      </c>
      <c r="D39" s="55" t="s">
        <v>205</v>
      </c>
      <c r="E39" s="31" t="s">
        <v>273</v>
      </c>
      <c r="F39" s="32"/>
      <c r="G39" s="32"/>
      <c r="H39" s="31">
        <f t="shared" si="19"/>
        <v>0</v>
      </c>
      <c r="I39" s="33">
        <f t="shared" si="24"/>
        <v>0</v>
      </c>
      <c r="J39" s="33">
        <f t="shared" si="25"/>
        <v>0</v>
      </c>
      <c r="K39" s="33">
        <f t="shared" si="22"/>
        <v>0</v>
      </c>
      <c r="L39" s="1"/>
      <c r="M39" s="1"/>
      <c r="N39" s="1"/>
    </row>
    <row r="40" spans="1:20" ht="24" x14ac:dyDescent="0.2">
      <c r="A40" s="30" t="s">
        <v>274</v>
      </c>
      <c r="B40" s="46" t="s">
        <v>275</v>
      </c>
      <c r="C40" s="60" t="s">
        <v>276</v>
      </c>
      <c r="D40" s="55" t="s">
        <v>205</v>
      </c>
      <c r="E40" s="31" t="s">
        <v>277</v>
      </c>
      <c r="F40" s="32"/>
      <c r="G40" s="32"/>
      <c r="H40" s="31">
        <f t="shared" si="19"/>
        <v>0</v>
      </c>
      <c r="I40" s="33">
        <f t="shared" si="24"/>
        <v>0</v>
      </c>
      <c r="J40" s="33">
        <f t="shared" si="25"/>
        <v>0</v>
      </c>
      <c r="K40" s="33">
        <f t="shared" si="22"/>
        <v>0</v>
      </c>
      <c r="L40" s="1"/>
      <c r="M40" s="1"/>
      <c r="N40" s="1"/>
    </row>
    <row r="41" spans="1:20" ht="24" x14ac:dyDescent="0.2">
      <c r="A41" s="30" t="s">
        <v>278</v>
      </c>
      <c r="B41" s="46" t="s">
        <v>279</v>
      </c>
      <c r="C41" s="60" t="s">
        <v>280</v>
      </c>
      <c r="D41" s="55" t="s">
        <v>59</v>
      </c>
      <c r="E41" s="31" t="s">
        <v>281</v>
      </c>
      <c r="F41" s="32"/>
      <c r="G41" s="32"/>
      <c r="H41" s="31">
        <f t="shared" si="19"/>
        <v>0</v>
      </c>
      <c r="I41" s="33">
        <f t="shared" si="24"/>
        <v>0</v>
      </c>
      <c r="J41" s="33">
        <f t="shared" si="25"/>
        <v>0</v>
      </c>
      <c r="K41" s="33">
        <f t="shared" si="22"/>
        <v>0</v>
      </c>
      <c r="L41" s="1"/>
      <c r="M41" s="1"/>
      <c r="N41" s="1"/>
    </row>
    <row r="42" spans="1:20" ht="12.75" x14ac:dyDescent="0.2">
      <c r="A42" s="10" t="s">
        <v>282</v>
      </c>
      <c r="B42" s="45"/>
      <c r="C42" s="61" t="s">
        <v>283</v>
      </c>
      <c r="D42" s="54"/>
      <c r="E42" s="11"/>
      <c r="F42" s="126"/>
      <c r="G42" s="126"/>
      <c r="H42" s="11"/>
      <c r="I42" s="9">
        <f>SUM(I43:I50)</f>
        <v>0</v>
      </c>
      <c r="J42" s="9">
        <f t="shared" ref="J42:K42" si="26">SUM(J43:J50)</f>
        <v>0</v>
      </c>
      <c r="K42" s="9">
        <f t="shared" si="26"/>
        <v>0</v>
      </c>
      <c r="L42" s="1"/>
      <c r="M42" s="1"/>
      <c r="N42" s="1"/>
    </row>
    <row r="43" spans="1:20" ht="25.5" x14ac:dyDescent="0.2">
      <c r="A43" s="30" t="s">
        <v>284</v>
      </c>
      <c r="B43" s="46" t="s">
        <v>285</v>
      </c>
      <c r="C43" s="60" t="s">
        <v>286</v>
      </c>
      <c r="D43" s="55" t="s">
        <v>59</v>
      </c>
      <c r="E43" s="31" t="s">
        <v>287</v>
      </c>
      <c r="F43" s="32"/>
      <c r="G43" s="32"/>
      <c r="H43" s="31">
        <f t="shared" ref="H43:H50" si="27">F43+G43</f>
        <v>0</v>
      </c>
      <c r="I43" s="33">
        <f t="shared" ref="I43:I50" si="28">F43*E43</f>
        <v>0</v>
      </c>
      <c r="J43" s="33">
        <f t="shared" ref="J43:J50" si="29">G43*E43</f>
        <v>0</v>
      </c>
      <c r="K43" s="33">
        <f t="shared" ref="K43:K50" si="30">I43+J43</f>
        <v>0</v>
      </c>
      <c r="L43" s="1"/>
      <c r="M43" s="7" t="s">
        <v>38</v>
      </c>
      <c r="N43" s="8"/>
      <c r="O43" s="1"/>
      <c r="P43" s="1"/>
      <c r="Q43" s="1"/>
      <c r="R43" s="1"/>
      <c r="S43" s="1"/>
      <c r="T43" s="1"/>
    </row>
    <row r="44" spans="1:20" ht="25.5" x14ac:dyDescent="0.2">
      <c r="A44" s="30" t="s">
        <v>288</v>
      </c>
      <c r="B44" s="46" t="s">
        <v>289</v>
      </c>
      <c r="C44" s="60" t="s">
        <v>290</v>
      </c>
      <c r="D44" s="55" t="s">
        <v>206</v>
      </c>
      <c r="E44" s="31" t="s">
        <v>291</v>
      </c>
      <c r="F44" s="32"/>
      <c r="G44" s="32"/>
      <c r="H44" s="31">
        <f t="shared" si="27"/>
        <v>0</v>
      </c>
      <c r="I44" s="33">
        <f t="shared" si="28"/>
        <v>0</v>
      </c>
      <c r="J44" s="33">
        <f t="shared" si="29"/>
        <v>0</v>
      </c>
      <c r="K44" s="33">
        <f t="shared" si="30"/>
        <v>0</v>
      </c>
      <c r="L44" s="1"/>
      <c r="M44" s="7" t="s">
        <v>38</v>
      </c>
      <c r="N44" s="8"/>
      <c r="O44" s="1"/>
      <c r="P44" s="1"/>
      <c r="Q44" s="1"/>
      <c r="R44" s="1"/>
      <c r="S44" s="1"/>
      <c r="T44" s="1"/>
    </row>
    <row r="45" spans="1:20" ht="25.5" x14ac:dyDescent="0.2">
      <c r="A45" s="30" t="s">
        <v>292</v>
      </c>
      <c r="B45" s="46" t="s">
        <v>293</v>
      </c>
      <c r="C45" s="60" t="s">
        <v>294</v>
      </c>
      <c r="D45" s="55" t="s">
        <v>206</v>
      </c>
      <c r="E45" s="31" t="s">
        <v>295</v>
      </c>
      <c r="F45" s="32"/>
      <c r="G45" s="32"/>
      <c r="H45" s="31">
        <f t="shared" si="27"/>
        <v>0</v>
      </c>
      <c r="I45" s="33">
        <f t="shared" si="28"/>
        <v>0</v>
      </c>
      <c r="J45" s="33">
        <f t="shared" si="29"/>
        <v>0</v>
      </c>
      <c r="K45" s="33">
        <f t="shared" si="30"/>
        <v>0</v>
      </c>
      <c r="L45" s="1"/>
      <c r="M45" s="1"/>
      <c r="N45" s="1"/>
    </row>
    <row r="46" spans="1:20" ht="25.5" x14ac:dyDescent="0.2">
      <c r="A46" s="30" t="s">
        <v>296</v>
      </c>
      <c r="B46" s="46" t="s">
        <v>297</v>
      </c>
      <c r="C46" s="60" t="s">
        <v>298</v>
      </c>
      <c r="D46" s="55" t="s">
        <v>299</v>
      </c>
      <c r="E46" s="31" t="s">
        <v>300</v>
      </c>
      <c r="F46" s="32"/>
      <c r="G46" s="32"/>
      <c r="H46" s="31">
        <f t="shared" si="27"/>
        <v>0</v>
      </c>
      <c r="I46" s="33">
        <f t="shared" si="28"/>
        <v>0</v>
      </c>
      <c r="J46" s="33">
        <f t="shared" si="29"/>
        <v>0</v>
      </c>
      <c r="K46" s="33">
        <f t="shared" si="30"/>
        <v>0</v>
      </c>
      <c r="L46" s="1"/>
      <c r="M46" s="23"/>
      <c r="N46" s="1"/>
    </row>
    <row r="47" spans="1:20" ht="25.5" x14ac:dyDescent="0.2">
      <c r="A47" s="30" t="s">
        <v>301</v>
      </c>
      <c r="B47" s="46" t="s">
        <v>302</v>
      </c>
      <c r="C47" s="60" t="s">
        <v>303</v>
      </c>
      <c r="D47" s="55" t="s">
        <v>299</v>
      </c>
      <c r="E47" s="31" t="s">
        <v>304</v>
      </c>
      <c r="F47" s="32"/>
      <c r="G47" s="32"/>
      <c r="H47" s="31">
        <f t="shared" si="27"/>
        <v>0</v>
      </c>
      <c r="I47" s="33">
        <f t="shared" si="28"/>
        <v>0</v>
      </c>
      <c r="J47" s="33">
        <f t="shared" si="29"/>
        <v>0</v>
      </c>
      <c r="K47" s="33">
        <f t="shared" si="30"/>
        <v>0</v>
      </c>
      <c r="L47" s="1"/>
      <c r="M47" s="1"/>
      <c r="N47" s="1"/>
    </row>
    <row r="48" spans="1:20" ht="38.25" x14ac:dyDescent="0.2">
      <c r="A48" s="30" t="s">
        <v>305</v>
      </c>
      <c r="B48" s="46" t="s">
        <v>306</v>
      </c>
      <c r="C48" s="60" t="s">
        <v>307</v>
      </c>
      <c r="D48" s="55" t="s">
        <v>205</v>
      </c>
      <c r="E48" s="31" t="s">
        <v>308</v>
      </c>
      <c r="F48" s="32"/>
      <c r="G48" s="32"/>
      <c r="H48" s="31">
        <f t="shared" si="27"/>
        <v>0</v>
      </c>
      <c r="I48" s="33">
        <f t="shared" si="28"/>
        <v>0</v>
      </c>
      <c r="J48" s="33">
        <f t="shared" si="29"/>
        <v>0</v>
      </c>
      <c r="K48" s="33">
        <f t="shared" si="30"/>
        <v>0</v>
      </c>
      <c r="L48" s="1"/>
      <c r="M48" s="7" t="s">
        <v>38</v>
      </c>
      <c r="N48" s="8"/>
      <c r="O48" s="1"/>
      <c r="P48" s="1"/>
      <c r="Q48" s="1"/>
      <c r="R48" s="1"/>
      <c r="S48" s="1"/>
      <c r="T48" s="1"/>
    </row>
    <row r="49" spans="1:20" ht="38.25" x14ac:dyDescent="0.2">
      <c r="A49" s="30" t="s">
        <v>309</v>
      </c>
      <c r="B49" s="46" t="s">
        <v>310</v>
      </c>
      <c r="C49" s="60" t="s">
        <v>311</v>
      </c>
      <c r="D49" s="55" t="s">
        <v>205</v>
      </c>
      <c r="E49" s="31" t="s">
        <v>312</v>
      </c>
      <c r="F49" s="32"/>
      <c r="G49" s="32"/>
      <c r="H49" s="31">
        <f t="shared" si="27"/>
        <v>0</v>
      </c>
      <c r="I49" s="33">
        <f t="shared" si="28"/>
        <v>0</v>
      </c>
      <c r="J49" s="33">
        <f t="shared" si="29"/>
        <v>0</v>
      </c>
      <c r="K49" s="33">
        <f t="shared" si="30"/>
        <v>0</v>
      </c>
      <c r="L49" s="1"/>
      <c r="M49" s="1"/>
      <c r="N49" s="1"/>
    </row>
    <row r="50" spans="1:20" ht="38.25" x14ac:dyDescent="0.2">
      <c r="A50" s="30" t="s">
        <v>313</v>
      </c>
      <c r="B50" s="46" t="s">
        <v>314</v>
      </c>
      <c r="C50" s="60" t="s">
        <v>315</v>
      </c>
      <c r="D50" s="55" t="s">
        <v>206</v>
      </c>
      <c r="E50" s="31" t="s">
        <v>316</v>
      </c>
      <c r="F50" s="32"/>
      <c r="G50" s="32"/>
      <c r="H50" s="31">
        <f t="shared" si="27"/>
        <v>0</v>
      </c>
      <c r="I50" s="33">
        <f t="shared" si="28"/>
        <v>0</v>
      </c>
      <c r="J50" s="33">
        <f t="shared" si="29"/>
        <v>0</v>
      </c>
      <c r="K50" s="33">
        <f t="shared" si="30"/>
        <v>0</v>
      </c>
      <c r="L50" s="1"/>
      <c r="M50" s="58"/>
      <c r="N50" s="1"/>
    </row>
    <row r="51" spans="1:20" ht="12.75" x14ac:dyDescent="0.2">
      <c r="A51" s="10" t="s">
        <v>317</v>
      </c>
      <c r="B51" s="45"/>
      <c r="C51" s="61" t="s">
        <v>318</v>
      </c>
      <c r="D51" s="54"/>
      <c r="E51" s="11"/>
      <c r="F51" s="126"/>
      <c r="G51" s="126"/>
      <c r="H51" s="11"/>
      <c r="I51" s="9">
        <f>SUM(I52:I54)</f>
        <v>0</v>
      </c>
      <c r="J51" s="9">
        <f t="shared" ref="J51:K51" si="31">SUM(J52:J54)</f>
        <v>0</v>
      </c>
      <c r="K51" s="9">
        <f t="shared" si="31"/>
        <v>0</v>
      </c>
      <c r="L51" s="1"/>
      <c r="M51" s="59"/>
      <c r="N51" s="1"/>
      <c r="S51" s="1"/>
      <c r="T51" s="1"/>
    </row>
    <row r="52" spans="1:20" ht="25.5" x14ac:dyDescent="0.2">
      <c r="A52" s="30" t="s">
        <v>319</v>
      </c>
      <c r="B52" s="46" t="s">
        <v>50</v>
      </c>
      <c r="C52" s="60" t="s">
        <v>268</v>
      </c>
      <c r="D52" s="55" t="s">
        <v>206</v>
      </c>
      <c r="E52" s="31" t="s">
        <v>320</v>
      </c>
      <c r="F52" s="32"/>
      <c r="G52" s="32"/>
      <c r="H52" s="31">
        <f t="shared" ref="H52:H54" si="32">F52+G52</f>
        <v>0</v>
      </c>
      <c r="I52" s="33">
        <f t="shared" ref="I52:I54" si="33">F52*E52</f>
        <v>0</v>
      </c>
      <c r="J52" s="33">
        <f t="shared" ref="J52:J54" si="34">G52*E52</f>
        <v>0</v>
      </c>
      <c r="K52" s="33">
        <f t="shared" ref="K52:K54" si="35">I52+J52</f>
        <v>0</v>
      </c>
      <c r="L52" s="1"/>
      <c r="M52" s="58"/>
      <c r="N52" s="1"/>
    </row>
    <row r="53" spans="1:20" ht="25.5" x14ac:dyDescent="0.2">
      <c r="A53" s="30" t="s">
        <v>321</v>
      </c>
      <c r="B53" s="46" t="s">
        <v>322</v>
      </c>
      <c r="C53" s="60" t="s">
        <v>323</v>
      </c>
      <c r="D53" s="55" t="s">
        <v>205</v>
      </c>
      <c r="E53" s="31" t="s">
        <v>324</v>
      </c>
      <c r="F53" s="32"/>
      <c r="G53" s="32"/>
      <c r="H53" s="31">
        <f t="shared" si="32"/>
        <v>0</v>
      </c>
      <c r="I53" s="33">
        <f t="shared" si="33"/>
        <v>0</v>
      </c>
      <c r="J53" s="33">
        <f t="shared" si="34"/>
        <v>0</v>
      </c>
      <c r="K53" s="33">
        <f t="shared" si="35"/>
        <v>0</v>
      </c>
      <c r="L53" s="1"/>
      <c r="M53" s="1"/>
      <c r="N53" s="1"/>
      <c r="O53" s="1"/>
      <c r="P53" s="1"/>
    </row>
    <row r="54" spans="1:20" ht="102" x14ac:dyDescent="0.2">
      <c r="A54" s="30" t="s">
        <v>896</v>
      </c>
      <c r="B54" s="46" t="s">
        <v>50</v>
      </c>
      <c r="C54" s="60" t="s">
        <v>1090</v>
      </c>
      <c r="D54" s="55" t="s">
        <v>96</v>
      </c>
      <c r="E54" s="31">
        <v>1</v>
      </c>
      <c r="F54" s="32"/>
      <c r="G54" s="32"/>
      <c r="H54" s="31">
        <f t="shared" si="32"/>
        <v>0</v>
      </c>
      <c r="I54" s="33">
        <f t="shared" si="33"/>
        <v>0</v>
      </c>
      <c r="J54" s="33">
        <f t="shared" si="34"/>
        <v>0</v>
      </c>
      <c r="K54" s="33">
        <f t="shared" si="35"/>
        <v>0</v>
      </c>
      <c r="L54" s="1"/>
      <c r="M54" s="1"/>
      <c r="N54" s="1"/>
      <c r="O54" s="1"/>
    </row>
    <row r="55" spans="1:20" ht="12.75" x14ac:dyDescent="0.2">
      <c r="A55" s="10" t="s">
        <v>325</v>
      </c>
      <c r="B55" s="45"/>
      <c r="C55" s="61" t="s">
        <v>326</v>
      </c>
      <c r="D55" s="54"/>
      <c r="E55" s="11"/>
      <c r="F55" s="126"/>
      <c r="G55" s="126"/>
      <c r="H55" s="11"/>
      <c r="I55" s="9">
        <f>SUM(I56)</f>
        <v>0</v>
      </c>
      <c r="J55" s="9">
        <f t="shared" ref="J55:K55" si="36">SUM(J56)</f>
        <v>0</v>
      </c>
      <c r="K55" s="9">
        <f t="shared" si="36"/>
        <v>0</v>
      </c>
      <c r="L55" s="1"/>
      <c r="M55" s="7"/>
      <c r="N55" s="1"/>
      <c r="O55" s="1"/>
      <c r="P55" s="1"/>
      <c r="Q55" s="1"/>
      <c r="R55" s="1"/>
      <c r="S55" s="1"/>
      <c r="T55" s="1"/>
    </row>
    <row r="56" spans="1:20" ht="102" x14ac:dyDescent="0.2">
      <c r="A56" s="30" t="s">
        <v>197</v>
      </c>
      <c r="B56" s="46" t="s">
        <v>50</v>
      </c>
      <c r="C56" s="60" t="s">
        <v>1091</v>
      </c>
      <c r="D56" s="55" t="s">
        <v>96</v>
      </c>
      <c r="E56" s="31">
        <v>1</v>
      </c>
      <c r="F56" s="32"/>
      <c r="G56" s="32"/>
      <c r="H56" s="31">
        <f t="shared" ref="H56" si="37">F56+G56</f>
        <v>0</v>
      </c>
      <c r="I56" s="33">
        <f t="shared" ref="I56" si="38">F56*E56</f>
        <v>0</v>
      </c>
      <c r="J56" s="33">
        <f t="shared" ref="J56" si="39">G56*E56</f>
        <v>0</v>
      </c>
      <c r="K56" s="33">
        <f t="shared" ref="K56" si="40">I56+J56</f>
        <v>0</v>
      </c>
      <c r="L56" s="1"/>
      <c r="M56" s="1"/>
      <c r="Q56" s="25"/>
    </row>
    <row r="57" spans="1:20" ht="12.75" x14ac:dyDescent="0.2">
      <c r="A57" s="10" t="s">
        <v>327</v>
      </c>
      <c r="B57" s="45"/>
      <c r="C57" s="61" t="s">
        <v>328</v>
      </c>
      <c r="D57" s="54"/>
      <c r="E57" s="11"/>
      <c r="F57" s="126"/>
      <c r="G57" s="126"/>
      <c r="H57" s="11"/>
      <c r="I57" s="9">
        <f>SUM(I58:I67)</f>
        <v>0</v>
      </c>
      <c r="J57" s="9">
        <f t="shared" ref="J57" si="41">SUM(J58:J67)</f>
        <v>0</v>
      </c>
      <c r="K57" s="9">
        <f>SUM(K58:K67)</f>
        <v>0</v>
      </c>
      <c r="L57" s="1"/>
      <c r="M57" s="7" t="s">
        <v>38</v>
      </c>
      <c r="N57" s="8"/>
      <c r="O57" s="1"/>
      <c r="P57" s="1"/>
      <c r="Q57" s="1"/>
      <c r="R57" s="1"/>
      <c r="S57" s="1"/>
      <c r="T57" s="1"/>
    </row>
    <row r="58" spans="1:20" ht="25.5" x14ac:dyDescent="0.2">
      <c r="A58" s="30" t="s">
        <v>329</v>
      </c>
      <c r="B58" s="46" t="s">
        <v>330</v>
      </c>
      <c r="C58" s="60" t="s">
        <v>331</v>
      </c>
      <c r="D58" s="55" t="s">
        <v>205</v>
      </c>
      <c r="E58" s="31" t="s">
        <v>43</v>
      </c>
      <c r="F58" s="32"/>
      <c r="G58" s="32"/>
      <c r="H58" s="31">
        <f t="shared" ref="H58:H67" si="42">F58+G58</f>
        <v>0</v>
      </c>
      <c r="I58" s="33">
        <f t="shared" ref="I58:I67" si="43">F58*E58</f>
        <v>0</v>
      </c>
      <c r="J58" s="33">
        <f t="shared" ref="J58:J67" si="44">G58*E58</f>
        <v>0</v>
      </c>
      <c r="K58" s="33">
        <f t="shared" ref="K58:K67" si="45">I58+J58</f>
        <v>0</v>
      </c>
      <c r="L58" s="1"/>
      <c r="M58" s="22"/>
      <c r="N58" s="8"/>
      <c r="O58" s="1"/>
      <c r="P58" s="1"/>
      <c r="Q58" s="1"/>
      <c r="R58" s="1"/>
      <c r="S58" s="1"/>
      <c r="T58" s="1"/>
    </row>
    <row r="59" spans="1:20" ht="12.75" x14ac:dyDescent="0.2">
      <c r="A59" s="30" t="s">
        <v>332</v>
      </c>
      <c r="B59" s="46" t="s">
        <v>333</v>
      </c>
      <c r="C59" s="60" t="s">
        <v>334</v>
      </c>
      <c r="D59" s="55" t="s">
        <v>10</v>
      </c>
      <c r="E59" s="31" t="s">
        <v>43</v>
      </c>
      <c r="F59" s="32"/>
      <c r="G59" s="32"/>
      <c r="H59" s="31">
        <f t="shared" si="42"/>
        <v>0</v>
      </c>
      <c r="I59" s="33">
        <f t="shared" si="43"/>
        <v>0</v>
      </c>
      <c r="J59" s="33">
        <f t="shared" si="44"/>
        <v>0</v>
      </c>
      <c r="K59" s="33">
        <f t="shared" si="45"/>
        <v>0</v>
      </c>
      <c r="L59" s="1"/>
      <c r="M59" s="7" t="s">
        <v>38</v>
      </c>
      <c r="N59" s="8"/>
      <c r="O59" s="1"/>
      <c r="P59" s="1"/>
      <c r="Q59" s="1"/>
      <c r="R59" s="1"/>
      <c r="S59" s="1"/>
      <c r="T59" s="1"/>
    </row>
    <row r="60" spans="1:20" ht="12.75" x14ac:dyDescent="0.2">
      <c r="A60" s="30" t="s">
        <v>335</v>
      </c>
      <c r="B60" s="46" t="s">
        <v>336</v>
      </c>
      <c r="C60" s="60" t="s">
        <v>337</v>
      </c>
      <c r="D60" s="55" t="s">
        <v>10</v>
      </c>
      <c r="E60" s="31" t="s">
        <v>43</v>
      </c>
      <c r="F60" s="32"/>
      <c r="G60" s="32"/>
      <c r="H60" s="31">
        <f t="shared" si="42"/>
        <v>0</v>
      </c>
      <c r="I60" s="33">
        <f t="shared" si="43"/>
        <v>0</v>
      </c>
      <c r="J60" s="33">
        <f t="shared" si="44"/>
        <v>0</v>
      </c>
      <c r="K60" s="33">
        <f t="shared" si="45"/>
        <v>0</v>
      </c>
      <c r="L60" s="1"/>
      <c r="M60" s="1"/>
      <c r="N60" s="1"/>
    </row>
    <row r="61" spans="1:20" ht="25.5" x14ac:dyDescent="0.2">
      <c r="A61" s="30" t="s">
        <v>338</v>
      </c>
      <c r="B61" s="46" t="s">
        <v>153</v>
      </c>
      <c r="C61" s="60" t="s">
        <v>339</v>
      </c>
      <c r="D61" s="55" t="s">
        <v>59</v>
      </c>
      <c r="E61" s="31" t="s">
        <v>43</v>
      </c>
      <c r="F61" s="32"/>
      <c r="G61" s="32"/>
      <c r="H61" s="31">
        <f t="shared" si="42"/>
        <v>0</v>
      </c>
      <c r="I61" s="33">
        <f t="shared" si="43"/>
        <v>0</v>
      </c>
      <c r="J61" s="33">
        <f t="shared" si="44"/>
        <v>0</v>
      </c>
      <c r="K61" s="33">
        <f t="shared" si="45"/>
        <v>0</v>
      </c>
      <c r="L61" s="1"/>
      <c r="M61" s="21"/>
      <c r="N61" s="1"/>
    </row>
    <row r="62" spans="1:20" ht="25.5" x14ac:dyDescent="0.2">
      <c r="A62" s="30" t="s">
        <v>340</v>
      </c>
      <c r="B62" s="46" t="s">
        <v>341</v>
      </c>
      <c r="C62" s="60" t="s">
        <v>342</v>
      </c>
      <c r="D62" s="55" t="s">
        <v>205</v>
      </c>
      <c r="E62" s="31" t="s">
        <v>343</v>
      </c>
      <c r="F62" s="32"/>
      <c r="G62" s="32"/>
      <c r="H62" s="31">
        <f t="shared" si="42"/>
        <v>0</v>
      </c>
      <c r="I62" s="33">
        <f t="shared" si="43"/>
        <v>0</v>
      </c>
      <c r="J62" s="33">
        <f t="shared" si="44"/>
        <v>0</v>
      </c>
      <c r="K62" s="33">
        <f t="shared" si="45"/>
        <v>0</v>
      </c>
      <c r="L62" s="1"/>
      <c r="M62" s="1"/>
      <c r="N62" s="1"/>
    </row>
    <row r="63" spans="1:20" ht="38.25" x14ac:dyDescent="0.2">
      <c r="A63" s="30" t="s">
        <v>344</v>
      </c>
      <c r="B63" s="46" t="s">
        <v>105</v>
      </c>
      <c r="C63" s="60" t="s">
        <v>345</v>
      </c>
      <c r="D63" s="55" t="s">
        <v>205</v>
      </c>
      <c r="E63" s="31" t="s">
        <v>243</v>
      </c>
      <c r="F63" s="32"/>
      <c r="G63" s="32"/>
      <c r="H63" s="31">
        <f t="shared" si="42"/>
        <v>0</v>
      </c>
      <c r="I63" s="33">
        <f t="shared" si="43"/>
        <v>0</v>
      </c>
      <c r="J63" s="33">
        <f t="shared" si="44"/>
        <v>0</v>
      </c>
      <c r="K63" s="33">
        <f t="shared" si="45"/>
        <v>0</v>
      </c>
      <c r="L63" s="1"/>
      <c r="M63" s="1"/>
      <c r="N63" s="1"/>
    </row>
    <row r="64" spans="1:20" ht="38.25" x14ac:dyDescent="0.2">
      <c r="A64" s="30" t="s">
        <v>346</v>
      </c>
      <c r="B64" s="46" t="s">
        <v>107</v>
      </c>
      <c r="C64" s="60" t="s">
        <v>347</v>
      </c>
      <c r="D64" s="55" t="s">
        <v>205</v>
      </c>
      <c r="E64" s="31" t="s">
        <v>243</v>
      </c>
      <c r="F64" s="32"/>
      <c r="G64" s="32"/>
      <c r="H64" s="31">
        <f t="shared" si="42"/>
        <v>0</v>
      </c>
      <c r="I64" s="33">
        <f t="shared" si="43"/>
        <v>0</v>
      </c>
      <c r="J64" s="33">
        <f t="shared" si="44"/>
        <v>0</v>
      </c>
      <c r="K64" s="33">
        <f t="shared" si="45"/>
        <v>0</v>
      </c>
      <c r="L64" s="1"/>
      <c r="M64" s="1"/>
      <c r="N64" s="1"/>
    </row>
    <row r="65" spans="1:20" ht="25.5" x14ac:dyDescent="0.2">
      <c r="A65" s="30" t="s">
        <v>348</v>
      </c>
      <c r="B65" s="46" t="s">
        <v>349</v>
      </c>
      <c r="C65" s="60" t="s">
        <v>350</v>
      </c>
      <c r="D65" s="55" t="s">
        <v>59</v>
      </c>
      <c r="E65" s="31" t="s">
        <v>141</v>
      </c>
      <c r="F65" s="32"/>
      <c r="G65" s="32"/>
      <c r="H65" s="31">
        <f t="shared" si="42"/>
        <v>0</v>
      </c>
      <c r="I65" s="33">
        <f t="shared" si="43"/>
        <v>0</v>
      </c>
      <c r="J65" s="33">
        <f t="shared" si="44"/>
        <v>0</v>
      </c>
      <c r="K65" s="33">
        <f t="shared" si="45"/>
        <v>0</v>
      </c>
      <c r="L65" s="1"/>
      <c r="M65" s="1"/>
      <c r="N65" s="1"/>
    </row>
    <row r="66" spans="1:20" ht="25.5" x14ac:dyDescent="0.2">
      <c r="A66" s="30" t="s">
        <v>351</v>
      </c>
      <c r="B66" s="46" t="s">
        <v>99</v>
      </c>
      <c r="C66" s="60" t="s">
        <v>352</v>
      </c>
      <c r="D66" s="55" t="s">
        <v>10</v>
      </c>
      <c r="E66" s="31" t="s">
        <v>104</v>
      </c>
      <c r="F66" s="32"/>
      <c r="G66" s="32"/>
      <c r="H66" s="31">
        <f t="shared" si="42"/>
        <v>0</v>
      </c>
      <c r="I66" s="33">
        <f t="shared" si="43"/>
        <v>0</v>
      </c>
      <c r="J66" s="33">
        <f t="shared" si="44"/>
        <v>0</v>
      </c>
      <c r="K66" s="33">
        <f t="shared" si="45"/>
        <v>0</v>
      </c>
      <c r="L66" s="1"/>
      <c r="M66" s="1"/>
      <c r="N66" s="1"/>
    </row>
    <row r="67" spans="1:20" ht="38.25" x14ac:dyDescent="0.2">
      <c r="A67" s="30" t="s">
        <v>353</v>
      </c>
      <c r="B67" s="46" t="s">
        <v>354</v>
      </c>
      <c r="C67" s="60" t="s">
        <v>1284</v>
      </c>
      <c r="D67" s="55" t="s">
        <v>59</v>
      </c>
      <c r="E67" s="31" t="s">
        <v>355</v>
      </c>
      <c r="F67" s="32"/>
      <c r="G67" s="32"/>
      <c r="H67" s="31">
        <f t="shared" si="42"/>
        <v>0</v>
      </c>
      <c r="I67" s="33">
        <f t="shared" si="43"/>
        <v>0</v>
      </c>
      <c r="J67" s="33">
        <f t="shared" si="44"/>
        <v>0</v>
      </c>
      <c r="K67" s="33">
        <f t="shared" si="45"/>
        <v>0</v>
      </c>
      <c r="L67" s="1"/>
      <c r="M67" s="1"/>
      <c r="N67" s="1"/>
    </row>
    <row r="68" spans="1:20" ht="12.75" x14ac:dyDescent="0.2">
      <c r="A68" s="10" t="s">
        <v>356</v>
      </c>
      <c r="B68" s="45"/>
      <c r="C68" s="61" t="s">
        <v>357</v>
      </c>
      <c r="D68" s="54"/>
      <c r="E68" s="11"/>
      <c r="F68" s="126"/>
      <c r="G68" s="126"/>
      <c r="H68" s="11"/>
      <c r="I68" s="9">
        <f>SUM(I69:I76)</f>
        <v>0</v>
      </c>
      <c r="J68" s="9">
        <f t="shared" ref="J68:K68" si="46">SUM(J69:J76)</f>
        <v>0</v>
      </c>
      <c r="K68" s="9">
        <f t="shared" si="46"/>
        <v>0</v>
      </c>
      <c r="L68" s="1"/>
      <c r="M68" s="7" t="s">
        <v>38</v>
      </c>
      <c r="N68" s="8"/>
      <c r="O68" s="1"/>
      <c r="P68" s="1"/>
      <c r="Q68" s="1"/>
      <c r="R68" s="1"/>
      <c r="S68" s="1"/>
      <c r="T68" s="1"/>
    </row>
    <row r="69" spans="1:20" ht="38.25" x14ac:dyDescent="0.2">
      <c r="A69" s="30" t="s">
        <v>358</v>
      </c>
      <c r="B69" s="46" t="s">
        <v>359</v>
      </c>
      <c r="C69" s="60" t="s">
        <v>360</v>
      </c>
      <c r="D69" s="55" t="s">
        <v>59</v>
      </c>
      <c r="E69" s="31" t="s">
        <v>44</v>
      </c>
      <c r="F69" s="32"/>
      <c r="G69" s="32"/>
      <c r="H69" s="31">
        <f t="shared" ref="H69:H76" si="47">F69+G69</f>
        <v>0</v>
      </c>
      <c r="I69" s="33">
        <f t="shared" ref="I69:I76" si="48">F69*E69</f>
        <v>0</v>
      </c>
      <c r="J69" s="33">
        <f t="shared" ref="J69:J76" si="49">G69*E69</f>
        <v>0</v>
      </c>
      <c r="K69" s="33">
        <f t="shared" ref="K69:K76" si="50">I69+J69</f>
        <v>0</v>
      </c>
      <c r="L69" s="1"/>
      <c r="M69" s="1"/>
      <c r="N69" s="1"/>
    </row>
    <row r="70" spans="1:20" ht="38.25" x14ac:dyDescent="0.2">
      <c r="A70" s="30" t="s">
        <v>361</v>
      </c>
      <c r="B70" s="46" t="s">
        <v>362</v>
      </c>
      <c r="C70" s="60" t="s">
        <v>363</v>
      </c>
      <c r="D70" s="55" t="s">
        <v>205</v>
      </c>
      <c r="E70" s="31" t="s">
        <v>364</v>
      </c>
      <c r="F70" s="32"/>
      <c r="G70" s="32"/>
      <c r="H70" s="31">
        <f t="shared" si="47"/>
        <v>0</v>
      </c>
      <c r="I70" s="33">
        <f t="shared" si="48"/>
        <v>0</v>
      </c>
      <c r="J70" s="33">
        <f t="shared" si="49"/>
        <v>0</v>
      </c>
      <c r="K70" s="33">
        <f t="shared" si="50"/>
        <v>0</v>
      </c>
      <c r="L70" s="1"/>
      <c r="M70" s="1"/>
      <c r="N70" s="1"/>
    </row>
    <row r="71" spans="1:20" ht="25.5" x14ac:dyDescent="0.2">
      <c r="A71" s="30" t="s">
        <v>365</v>
      </c>
      <c r="B71" s="46" t="s">
        <v>366</v>
      </c>
      <c r="C71" s="60" t="s">
        <v>367</v>
      </c>
      <c r="D71" s="55" t="s">
        <v>299</v>
      </c>
      <c r="E71" s="31" t="s">
        <v>368</v>
      </c>
      <c r="F71" s="32"/>
      <c r="G71" s="32"/>
      <c r="H71" s="31">
        <f t="shared" si="47"/>
        <v>0</v>
      </c>
      <c r="I71" s="33">
        <f t="shared" si="48"/>
        <v>0</v>
      </c>
      <c r="J71" s="33">
        <f t="shared" si="49"/>
        <v>0</v>
      </c>
      <c r="K71" s="33">
        <f t="shared" si="50"/>
        <v>0</v>
      </c>
      <c r="L71" s="1"/>
      <c r="M71" s="1"/>
      <c r="N71" s="1"/>
    </row>
    <row r="72" spans="1:20" ht="25.5" x14ac:dyDescent="0.2">
      <c r="A72" s="30" t="s">
        <v>369</v>
      </c>
      <c r="B72" s="46" t="s">
        <v>370</v>
      </c>
      <c r="C72" s="60" t="s">
        <v>371</v>
      </c>
      <c r="D72" s="55" t="s">
        <v>299</v>
      </c>
      <c r="E72" s="31" t="s">
        <v>77</v>
      </c>
      <c r="F72" s="32"/>
      <c r="G72" s="32"/>
      <c r="H72" s="31">
        <f t="shared" si="47"/>
        <v>0</v>
      </c>
      <c r="I72" s="33">
        <f t="shared" si="48"/>
        <v>0</v>
      </c>
      <c r="J72" s="33">
        <f t="shared" si="49"/>
        <v>0</v>
      </c>
      <c r="K72" s="33">
        <f t="shared" si="50"/>
        <v>0</v>
      </c>
      <c r="L72" s="1"/>
      <c r="M72" s="7" t="s">
        <v>38</v>
      </c>
      <c r="N72" s="8"/>
      <c r="O72" s="1"/>
      <c r="P72" s="1"/>
      <c r="Q72" s="1"/>
      <c r="R72" s="1"/>
      <c r="S72" s="1"/>
      <c r="T72" s="1"/>
    </row>
    <row r="73" spans="1:20" ht="12.75" x14ac:dyDescent="0.2">
      <c r="A73" s="30" t="s">
        <v>372</v>
      </c>
      <c r="B73" s="46" t="s">
        <v>373</v>
      </c>
      <c r="C73" s="60" t="s">
        <v>374</v>
      </c>
      <c r="D73" s="55" t="s">
        <v>206</v>
      </c>
      <c r="E73" s="31" t="s">
        <v>375</v>
      </c>
      <c r="F73" s="32"/>
      <c r="G73" s="32"/>
      <c r="H73" s="31">
        <f t="shared" si="47"/>
        <v>0</v>
      </c>
      <c r="I73" s="33">
        <f t="shared" si="48"/>
        <v>0</v>
      </c>
      <c r="J73" s="33">
        <f t="shared" si="49"/>
        <v>0</v>
      </c>
      <c r="K73" s="33">
        <f t="shared" si="50"/>
        <v>0</v>
      </c>
      <c r="L73" s="1"/>
      <c r="M73" s="7" t="s">
        <v>38</v>
      </c>
      <c r="N73" s="8"/>
      <c r="O73" s="1"/>
      <c r="P73" s="1"/>
      <c r="Q73" s="1"/>
      <c r="R73" s="1"/>
      <c r="S73" s="1"/>
      <c r="T73" s="1"/>
    </row>
    <row r="74" spans="1:20" ht="25.5" x14ac:dyDescent="0.2">
      <c r="A74" s="30" t="s">
        <v>376</v>
      </c>
      <c r="B74" s="46" t="s">
        <v>377</v>
      </c>
      <c r="C74" s="60" t="s">
        <v>378</v>
      </c>
      <c r="D74" s="55" t="s">
        <v>59</v>
      </c>
      <c r="E74" s="31" t="s">
        <v>273</v>
      </c>
      <c r="F74" s="32"/>
      <c r="G74" s="32"/>
      <c r="H74" s="31">
        <f t="shared" si="47"/>
        <v>0</v>
      </c>
      <c r="I74" s="33">
        <f t="shared" si="48"/>
        <v>0</v>
      </c>
      <c r="J74" s="33">
        <f t="shared" si="49"/>
        <v>0</v>
      </c>
      <c r="K74" s="33">
        <f t="shared" si="50"/>
        <v>0</v>
      </c>
      <c r="L74" s="1"/>
      <c r="M74" s="1"/>
      <c r="N74" s="1"/>
    </row>
    <row r="75" spans="1:20" ht="12.75" x14ac:dyDescent="0.2">
      <c r="A75" s="30" t="s">
        <v>379</v>
      </c>
      <c r="B75" s="46" t="s">
        <v>380</v>
      </c>
      <c r="C75" s="60" t="s">
        <v>381</v>
      </c>
      <c r="D75" s="55" t="s">
        <v>205</v>
      </c>
      <c r="E75" s="31" t="s">
        <v>364</v>
      </c>
      <c r="F75" s="32"/>
      <c r="G75" s="32"/>
      <c r="H75" s="31">
        <f t="shared" si="47"/>
        <v>0</v>
      </c>
      <c r="I75" s="33">
        <f t="shared" si="48"/>
        <v>0</v>
      </c>
      <c r="J75" s="33">
        <f t="shared" si="49"/>
        <v>0</v>
      </c>
      <c r="K75" s="33">
        <f t="shared" si="50"/>
        <v>0</v>
      </c>
      <c r="L75" s="1"/>
      <c r="M75" s="7" t="s">
        <v>38</v>
      </c>
      <c r="N75" s="8"/>
      <c r="O75" s="1"/>
      <c r="P75" s="1"/>
      <c r="Q75" s="1"/>
      <c r="R75" s="1"/>
      <c r="S75" s="1"/>
      <c r="T75" s="1"/>
    </row>
    <row r="76" spans="1:20" ht="25.5" x14ac:dyDescent="0.2">
      <c r="A76" s="30" t="s">
        <v>382</v>
      </c>
      <c r="B76" s="46" t="s">
        <v>383</v>
      </c>
      <c r="C76" s="60" t="s">
        <v>384</v>
      </c>
      <c r="D76" s="55" t="s">
        <v>205</v>
      </c>
      <c r="E76" s="31" t="s">
        <v>364</v>
      </c>
      <c r="F76" s="32"/>
      <c r="G76" s="32"/>
      <c r="H76" s="31">
        <f t="shared" si="47"/>
        <v>0</v>
      </c>
      <c r="I76" s="33">
        <f t="shared" si="48"/>
        <v>0</v>
      </c>
      <c r="J76" s="33">
        <f t="shared" si="49"/>
        <v>0</v>
      </c>
      <c r="K76" s="33">
        <f t="shared" si="50"/>
        <v>0</v>
      </c>
      <c r="L76" s="1"/>
      <c r="M76" s="7" t="s">
        <v>38</v>
      </c>
      <c r="N76" s="8"/>
      <c r="O76" s="1"/>
      <c r="P76" s="1"/>
      <c r="Q76" s="1"/>
      <c r="R76" s="1"/>
      <c r="S76" s="1"/>
      <c r="T76" s="1"/>
    </row>
    <row r="77" spans="1:20" ht="12.75" x14ac:dyDescent="0.2">
      <c r="A77" s="10" t="s">
        <v>385</v>
      </c>
      <c r="B77" s="45"/>
      <c r="C77" s="61" t="s">
        <v>386</v>
      </c>
      <c r="D77" s="54"/>
      <c r="E77" s="11"/>
      <c r="F77" s="126"/>
      <c r="G77" s="126"/>
      <c r="H77" s="11"/>
      <c r="I77" s="9">
        <f>SUM(I78:I85)</f>
        <v>0</v>
      </c>
      <c r="J77" s="9">
        <f t="shared" ref="J77:K77" si="51">SUM(J78:J85)</f>
        <v>0</v>
      </c>
      <c r="K77" s="9">
        <f t="shared" si="51"/>
        <v>0</v>
      </c>
      <c r="L77" s="1"/>
      <c r="M77" s="1"/>
      <c r="N77" s="1"/>
    </row>
    <row r="78" spans="1:20" ht="25.5" x14ac:dyDescent="0.2">
      <c r="A78" s="30" t="s">
        <v>387</v>
      </c>
      <c r="B78" s="46" t="s">
        <v>388</v>
      </c>
      <c r="C78" s="60" t="s">
        <v>389</v>
      </c>
      <c r="D78" s="55" t="s">
        <v>205</v>
      </c>
      <c r="E78" s="31" t="s">
        <v>390</v>
      </c>
      <c r="F78" s="32"/>
      <c r="G78" s="32"/>
      <c r="H78" s="31">
        <f t="shared" ref="H78:H85" si="52">F78+G78</f>
        <v>0</v>
      </c>
      <c r="I78" s="33">
        <f t="shared" ref="I78:I85" si="53">F78*E78</f>
        <v>0</v>
      </c>
      <c r="J78" s="33">
        <f t="shared" ref="J78:J85" si="54">G78*E78</f>
        <v>0</v>
      </c>
      <c r="K78" s="33">
        <f t="shared" ref="K78:K85" si="55">I78+J78</f>
        <v>0</v>
      </c>
      <c r="L78" s="1"/>
      <c r="M78" s="1"/>
      <c r="N78" s="1"/>
    </row>
    <row r="79" spans="1:20" ht="51" x14ac:dyDescent="0.2">
      <c r="A79" s="30" t="s">
        <v>391</v>
      </c>
      <c r="B79" s="46" t="s">
        <v>392</v>
      </c>
      <c r="C79" s="60" t="s">
        <v>393</v>
      </c>
      <c r="D79" s="55" t="s">
        <v>205</v>
      </c>
      <c r="E79" s="31" t="s">
        <v>390</v>
      </c>
      <c r="F79" s="32"/>
      <c r="G79" s="32"/>
      <c r="H79" s="31">
        <f t="shared" si="52"/>
        <v>0</v>
      </c>
      <c r="I79" s="33">
        <f t="shared" si="53"/>
        <v>0</v>
      </c>
      <c r="J79" s="33">
        <f t="shared" si="54"/>
        <v>0</v>
      </c>
      <c r="K79" s="33">
        <f t="shared" si="55"/>
        <v>0</v>
      </c>
      <c r="L79" s="1"/>
      <c r="M79" s="7" t="s">
        <v>38</v>
      </c>
      <c r="N79" s="8"/>
      <c r="O79" s="1"/>
      <c r="P79" s="1"/>
      <c r="Q79" s="1"/>
      <c r="R79" s="1"/>
      <c r="S79" s="1"/>
      <c r="T79" s="1"/>
    </row>
    <row r="80" spans="1:20" ht="38.25" x14ac:dyDescent="0.2">
      <c r="A80" s="30" t="s">
        <v>394</v>
      </c>
      <c r="B80" s="46" t="s">
        <v>395</v>
      </c>
      <c r="C80" s="60" t="s">
        <v>396</v>
      </c>
      <c r="D80" s="55" t="s">
        <v>59</v>
      </c>
      <c r="E80" s="31" t="s">
        <v>397</v>
      </c>
      <c r="F80" s="32"/>
      <c r="G80" s="32"/>
      <c r="H80" s="31">
        <f t="shared" si="52"/>
        <v>0</v>
      </c>
      <c r="I80" s="33">
        <f t="shared" si="53"/>
        <v>0</v>
      </c>
      <c r="J80" s="33">
        <f t="shared" si="54"/>
        <v>0</v>
      </c>
      <c r="K80" s="33">
        <f t="shared" si="55"/>
        <v>0</v>
      </c>
      <c r="L80" s="1"/>
      <c r="M80" s="7" t="s">
        <v>38</v>
      </c>
      <c r="N80" s="8"/>
      <c r="O80" s="1"/>
      <c r="P80" s="1"/>
      <c r="Q80" s="1"/>
      <c r="R80" s="1"/>
      <c r="S80" s="1"/>
      <c r="T80" s="1"/>
    </row>
    <row r="81" spans="1:20" ht="25.5" x14ac:dyDescent="0.2">
      <c r="A81" s="30" t="s">
        <v>398</v>
      </c>
      <c r="B81" s="46" t="s">
        <v>97</v>
      </c>
      <c r="C81" s="60" t="s">
        <v>399</v>
      </c>
      <c r="D81" s="55" t="s">
        <v>59</v>
      </c>
      <c r="E81" s="31" t="s">
        <v>400</v>
      </c>
      <c r="F81" s="32"/>
      <c r="G81" s="32"/>
      <c r="H81" s="31">
        <f t="shared" si="52"/>
        <v>0</v>
      </c>
      <c r="I81" s="33">
        <f t="shared" si="53"/>
        <v>0</v>
      </c>
      <c r="J81" s="33">
        <f t="shared" si="54"/>
        <v>0</v>
      </c>
      <c r="K81" s="33">
        <f t="shared" si="55"/>
        <v>0</v>
      </c>
      <c r="L81" s="1"/>
      <c r="M81" s="1"/>
      <c r="N81" s="1"/>
    </row>
    <row r="82" spans="1:20" ht="25.5" x14ac:dyDescent="0.2">
      <c r="A82" s="30" t="s">
        <v>401</v>
      </c>
      <c r="B82" s="46" t="s">
        <v>402</v>
      </c>
      <c r="C82" s="60" t="s">
        <v>403</v>
      </c>
      <c r="D82" s="55" t="s">
        <v>59</v>
      </c>
      <c r="E82" s="31" t="s">
        <v>72</v>
      </c>
      <c r="F82" s="32"/>
      <c r="G82" s="32"/>
      <c r="H82" s="31">
        <f t="shared" si="52"/>
        <v>0</v>
      </c>
      <c r="I82" s="33">
        <f t="shared" si="53"/>
        <v>0</v>
      </c>
      <c r="J82" s="33">
        <f t="shared" si="54"/>
        <v>0</v>
      </c>
      <c r="K82" s="33">
        <f t="shared" si="55"/>
        <v>0</v>
      </c>
      <c r="L82" s="1"/>
      <c r="M82" s="7" t="s">
        <v>38</v>
      </c>
      <c r="N82" s="8"/>
      <c r="O82" s="1"/>
      <c r="P82" s="1"/>
      <c r="Q82" s="1"/>
      <c r="R82" s="1"/>
      <c r="S82" s="1"/>
      <c r="T82" s="1"/>
    </row>
    <row r="83" spans="1:20" ht="38.25" x14ac:dyDescent="0.2">
      <c r="A83" s="30" t="s">
        <v>404</v>
      </c>
      <c r="B83" s="46" t="s">
        <v>405</v>
      </c>
      <c r="C83" s="60" t="s">
        <v>406</v>
      </c>
      <c r="D83" s="55" t="s">
        <v>10</v>
      </c>
      <c r="E83" s="31" t="s">
        <v>43</v>
      </c>
      <c r="F83" s="32"/>
      <c r="G83" s="32"/>
      <c r="H83" s="31">
        <f t="shared" si="52"/>
        <v>0</v>
      </c>
      <c r="I83" s="33">
        <f t="shared" si="53"/>
        <v>0</v>
      </c>
      <c r="J83" s="33">
        <f t="shared" si="54"/>
        <v>0</v>
      </c>
      <c r="K83" s="33">
        <f t="shared" si="55"/>
        <v>0</v>
      </c>
      <c r="L83" s="1"/>
      <c r="M83" s="7" t="s">
        <v>38</v>
      </c>
      <c r="N83" s="8"/>
      <c r="O83" s="1"/>
      <c r="P83" s="1"/>
      <c r="Q83" s="1"/>
      <c r="R83" s="1"/>
      <c r="S83" s="1"/>
      <c r="T83" s="1"/>
    </row>
    <row r="84" spans="1:20" ht="25.5" x14ac:dyDescent="0.2">
      <c r="A84" s="30" t="s">
        <v>407</v>
      </c>
      <c r="B84" s="46" t="s">
        <v>408</v>
      </c>
      <c r="C84" s="60" t="s">
        <v>409</v>
      </c>
      <c r="D84" s="55" t="s">
        <v>206</v>
      </c>
      <c r="E84" s="31" t="s">
        <v>410</v>
      </c>
      <c r="F84" s="32"/>
      <c r="G84" s="32"/>
      <c r="H84" s="31">
        <f t="shared" si="52"/>
        <v>0</v>
      </c>
      <c r="I84" s="33">
        <f t="shared" si="53"/>
        <v>0</v>
      </c>
      <c r="J84" s="33">
        <f t="shared" si="54"/>
        <v>0</v>
      </c>
      <c r="K84" s="33">
        <f t="shared" si="55"/>
        <v>0</v>
      </c>
      <c r="L84" s="1"/>
      <c r="M84" s="7" t="s">
        <v>38</v>
      </c>
      <c r="N84" s="8"/>
      <c r="O84" s="1"/>
      <c r="P84" s="1"/>
      <c r="Q84" s="1"/>
      <c r="R84" s="1"/>
      <c r="S84" s="1"/>
      <c r="T84" s="1"/>
    </row>
    <row r="85" spans="1:20" ht="25.5" x14ac:dyDescent="0.2">
      <c r="A85" s="30" t="s">
        <v>411</v>
      </c>
      <c r="B85" s="46" t="s">
        <v>412</v>
      </c>
      <c r="C85" s="60" t="s">
        <v>413</v>
      </c>
      <c r="D85" s="55" t="s">
        <v>206</v>
      </c>
      <c r="E85" s="31" t="s">
        <v>414</v>
      </c>
      <c r="F85" s="32"/>
      <c r="G85" s="32"/>
      <c r="H85" s="31">
        <f t="shared" si="52"/>
        <v>0</v>
      </c>
      <c r="I85" s="33">
        <f t="shared" si="53"/>
        <v>0</v>
      </c>
      <c r="J85" s="33">
        <f t="shared" si="54"/>
        <v>0</v>
      </c>
      <c r="K85" s="33">
        <f t="shared" si="55"/>
        <v>0</v>
      </c>
      <c r="L85" s="1"/>
      <c r="M85" s="1"/>
      <c r="N85" s="1"/>
    </row>
    <row r="86" spans="1:20" ht="12.75" x14ac:dyDescent="0.2">
      <c r="A86" s="10" t="s">
        <v>1092</v>
      </c>
      <c r="B86" s="45"/>
      <c r="C86" s="61" t="s">
        <v>415</v>
      </c>
      <c r="D86" s="54"/>
      <c r="E86" s="11"/>
      <c r="F86" s="126"/>
      <c r="G86" s="126"/>
      <c r="H86" s="11"/>
      <c r="I86" s="9">
        <f>SUM(I87:I91)</f>
        <v>0</v>
      </c>
      <c r="J86" s="9">
        <f t="shared" ref="J86:K86" si="56">SUM(J87:J91)</f>
        <v>0</v>
      </c>
      <c r="K86" s="9">
        <f t="shared" si="56"/>
        <v>0</v>
      </c>
      <c r="L86" s="1"/>
      <c r="M86" s="1"/>
      <c r="N86" s="1"/>
    </row>
    <row r="87" spans="1:20" ht="51" x14ac:dyDescent="0.2">
      <c r="A87" s="30" t="s">
        <v>1093</v>
      </c>
      <c r="B87" s="46" t="s">
        <v>322</v>
      </c>
      <c r="C87" s="60" t="s">
        <v>416</v>
      </c>
      <c r="D87" s="55" t="s">
        <v>205</v>
      </c>
      <c r="E87" s="31" t="s">
        <v>417</v>
      </c>
      <c r="F87" s="32"/>
      <c r="G87" s="32"/>
      <c r="H87" s="31">
        <f t="shared" ref="H87:H91" si="57">F87+G87</f>
        <v>0</v>
      </c>
      <c r="I87" s="33">
        <f t="shared" ref="I87:I91" si="58">F87*E87</f>
        <v>0</v>
      </c>
      <c r="J87" s="33">
        <f t="shared" ref="J87:J91" si="59">G87*E87</f>
        <v>0</v>
      </c>
      <c r="K87" s="33">
        <f t="shared" ref="K87:K91" si="60">I87+J87</f>
        <v>0</v>
      </c>
      <c r="L87" s="1"/>
      <c r="M87" s="1"/>
      <c r="N87" s="1"/>
    </row>
    <row r="88" spans="1:20" ht="25.5" x14ac:dyDescent="0.2">
      <c r="A88" s="30" t="s">
        <v>1094</v>
      </c>
      <c r="B88" s="46" t="s">
        <v>418</v>
      </c>
      <c r="C88" s="60" t="s">
        <v>419</v>
      </c>
      <c r="D88" s="55" t="s">
        <v>205</v>
      </c>
      <c r="E88" s="31" t="s">
        <v>417</v>
      </c>
      <c r="F88" s="32"/>
      <c r="G88" s="32"/>
      <c r="H88" s="31">
        <f t="shared" si="57"/>
        <v>0</v>
      </c>
      <c r="I88" s="33">
        <f t="shared" si="58"/>
        <v>0</v>
      </c>
      <c r="J88" s="33">
        <f t="shared" si="59"/>
        <v>0</v>
      </c>
      <c r="K88" s="33">
        <f t="shared" si="60"/>
        <v>0</v>
      </c>
      <c r="L88" s="1"/>
      <c r="M88" s="1"/>
      <c r="N88" s="1"/>
    </row>
    <row r="89" spans="1:20" ht="51" x14ac:dyDescent="0.2">
      <c r="A89" s="30" t="s">
        <v>1298</v>
      </c>
      <c r="B89" s="46" t="s">
        <v>91</v>
      </c>
      <c r="C89" s="60" t="s">
        <v>92</v>
      </c>
      <c r="D89" s="55" t="s">
        <v>205</v>
      </c>
      <c r="E89" s="31" t="s">
        <v>417</v>
      </c>
      <c r="F89" s="32"/>
      <c r="G89" s="32"/>
      <c r="H89" s="31">
        <f t="shared" si="57"/>
        <v>0</v>
      </c>
      <c r="I89" s="33">
        <f t="shared" si="58"/>
        <v>0</v>
      </c>
      <c r="J89" s="33">
        <f t="shared" si="59"/>
        <v>0</v>
      </c>
      <c r="K89" s="33">
        <f t="shared" si="60"/>
        <v>0</v>
      </c>
      <c r="L89" s="1"/>
      <c r="M89" s="1"/>
      <c r="N89" s="1"/>
    </row>
    <row r="90" spans="1:20" ht="63.75" x14ac:dyDescent="0.2">
      <c r="A90" s="30" t="s">
        <v>1299</v>
      </c>
      <c r="B90" s="46" t="s">
        <v>94</v>
      </c>
      <c r="C90" s="60" t="s">
        <v>420</v>
      </c>
      <c r="D90" s="55" t="s">
        <v>205</v>
      </c>
      <c r="E90" s="31" t="s">
        <v>421</v>
      </c>
      <c r="F90" s="32"/>
      <c r="G90" s="32"/>
      <c r="H90" s="31">
        <f t="shared" si="57"/>
        <v>0</v>
      </c>
      <c r="I90" s="33">
        <f t="shared" si="58"/>
        <v>0</v>
      </c>
      <c r="J90" s="33">
        <f t="shared" si="59"/>
        <v>0</v>
      </c>
      <c r="K90" s="33">
        <f t="shared" si="60"/>
        <v>0</v>
      </c>
      <c r="L90" s="1"/>
      <c r="M90" s="1"/>
      <c r="N90" s="1"/>
    </row>
    <row r="91" spans="1:20" ht="25.5" x14ac:dyDescent="0.2">
      <c r="A91" s="30" t="s">
        <v>1300</v>
      </c>
      <c r="B91" s="46" t="s">
        <v>422</v>
      </c>
      <c r="C91" s="60" t="s">
        <v>423</v>
      </c>
      <c r="D91" s="55" t="s">
        <v>59</v>
      </c>
      <c r="E91" s="31" t="s">
        <v>424</v>
      </c>
      <c r="F91" s="32"/>
      <c r="G91" s="32"/>
      <c r="H91" s="31">
        <f t="shared" si="57"/>
        <v>0</v>
      </c>
      <c r="I91" s="33">
        <f t="shared" si="58"/>
        <v>0</v>
      </c>
      <c r="J91" s="33">
        <f t="shared" si="59"/>
        <v>0</v>
      </c>
      <c r="K91" s="33">
        <f t="shared" si="60"/>
        <v>0</v>
      </c>
      <c r="L91" s="1"/>
      <c r="M91" s="1"/>
      <c r="N91" s="1"/>
    </row>
    <row r="92" spans="1:20" ht="12.75" x14ac:dyDescent="0.2">
      <c r="A92" s="10" t="s">
        <v>1096</v>
      </c>
      <c r="B92" s="45"/>
      <c r="C92" s="61" t="s">
        <v>546</v>
      </c>
      <c r="D92" s="54"/>
      <c r="E92" s="11"/>
      <c r="F92" s="126"/>
      <c r="G92" s="126"/>
      <c r="H92" s="11"/>
      <c r="I92" s="9">
        <f>SUM(I93:I93)</f>
        <v>0</v>
      </c>
      <c r="J92" s="9">
        <f t="shared" ref="J92:K92" si="61">SUM(J93:J93)</f>
        <v>0</v>
      </c>
      <c r="K92" s="9">
        <f t="shared" si="61"/>
        <v>0</v>
      </c>
      <c r="L92" s="1"/>
      <c r="M92" s="1"/>
      <c r="N92" s="1"/>
    </row>
    <row r="93" spans="1:20" ht="51" x14ac:dyDescent="0.2">
      <c r="A93" s="30" t="s">
        <v>1095</v>
      </c>
      <c r="B93" s="46" t="s">
        <v>903</v>
      </c>
      <c r="C93" s="60" t="s">
        <v>904</v>
      </c>
      <c r="D93" s="55" t="s">
        <v>205</v>
      </c>
      <c r="E93" s="31" t="s">
        <v>548</v>
      </c>
      <c r="F93" s="32"/>
      <c r="G93" s="32"/>
      <c r="H93" s="31">
        <f t="shared" ref="H93" si="62">F93+G93</f>
        <v>0</v>
      </c>
      <c r="I93" s="33">
        <f>F93*E93</f>
        <v>0</v>
      </c>
      <c r="J93" s="33">
        <f t="shared" ref="J93" si="63">G93*E93</f>
        <v>0</v>
      </c>
      <c r="K93" s="33">
        <f>I93+J93</f>
        <v>0</v>
      </c>
      <c r="L93" s="1"/>
      <c r="M93" s="1"/>
      <c r="N93" s="1"/>
    </row>
    <row r="94" spans="1:20" ht="12.75" x14ac:dyDescent="0.2">
      <c r="A94" s="10" t="s">
        <v>1097</v>
      </c>
      <c r="B94" s="45"/>
      <c r="C94" s="61" t="s">
        <v>630</v>
      </c>
      <c r="D94" s="54"/>
      <c r="E94" s="11"/>
      <c r="F94" s="126"/>
      <c r="G94" s="126"/>
      <c r="H94" s="11"/>
      <c r="I94" s="9">
        <f>SUM(I95:I96)</f>
        <v>0</v>
      </c>
      <c r="J94" s="9">
        <f t="shared" ref="J94:K94" si="64">SUM(J95:J96)</f>
        <v>0</v>
      </c>
      <c r="K94" s="9">
        <f t="shared" si="64"/>
        <v>0</v>
      </c>
      <c r="L94" s="1"/>
      <c r="M94" s="1"/>
      <c r="N94" s="1"/>
    </row>
    <row r="95" spans="1:20" ht="25.5" x14ac:dyDescent="0.2">
      <c r="A95" s="30" t="s">
        <v>1098</v>
      </c>
      <c r="B95" s="46" t="s">
        <v>1189</v>
      </c>
      <c r="C95" s="60" t="s">
        <v>1004</v>
      </c>
      <c r="D95" s="55" t="s">
        <v>10</v>
      </c>
      <c r="E95" s="31">
        <v>1</v>
      </c>
      <c r="F95" s="32"/>
      <c r="G95" s="32"/>
      <c r="H95" s="31">
        <f t="shared" ref="H95:H96" si="65">F95+G95</f>
        <v>0</v>
      </c>
      <c r="I95" s="33">
        <f>F95*E95</f>
        <v>0</v>
      </c>
      <c r="J95" s="33">
        <f t="shared" ref="J95:J96" si="66">G95*E95</f>
        <v>0</v>
      </c>
      <c r="K95" s="33">
        <f>I95+J95</f>
        <v>0</v>
      </c>
      <c r="L95" s="1"/>
      <c r="M95" s="1"/>
      <c r="N95" s="1"/>
    </row>
    <row r="96" spans="1:20" ht="25.5" x14ac:dyDescent="0.2">
      <c r="A96" s="30" t="s">
        <v>1301</v>
      </c>
      <c r="B96" s="46" t="s">
        <v>627</v>
      </c>
      <c r="C96" s="60" t="s">
        <v>628</v>
      </c>
      <c r="D96" s="55" t="s">
        <v>206</v>
      </c>
      <c r="E96" s="31">
        <v>0.5</v>
      </c>
      <c r="F96" s="32"/>
      <c r="G96" s="32"/>
      <c r="H96" s="31">
        <f t="shared" si="65"/>
        <v>0</v>
      </c>
      <c r="I96" s="33">
        <f>F96*E96</f>
        <v>0</v>
      </c>
      <c r="J96" s="33">
        <f t="shared" si="66"/>
        <v>0</v>
      </c>
      <c r="K96" s="33">
        <f>I96+J96</f>
        <v>0</v>
      </c>
      <c r="L96" s="1"/>
      <c r="M96" s="1"/>
      <c r="N96" s="1"/>
    </row>
    <row r="97" spans="1:14" ht="12.75" x14ac:dyDescent="0.2">
      <c r="A97" s="10" t="s">
        <v>1302</v>
      </c>
      <c r="B97" s="45"/>
      <c r="C97" s="61" t="s">
        <v>1250</v>
      </c>
      <c r="D97" s="54"/>
      <c r="E97" s="11"/>
      <c r="F97" s="126"/>
      <c r="G97" s="126"/>
      <c r="H97" s="11"/>
      <c r="I97" s="9">
        <f>SUM(I98:I103)</f>
        <v>0</v>
      </c>
      <c r="J97" s="9">
        <f t="shared" ref="J97:K97" si="67">SUM(J98:J103)</f>
        <v>0</v>
      </c>
      <c r="K97" s="9">
        <f t="shared" si="67"/>
        <v>0</v>
      </c>
      <c r="L97" s="1"/>
      <c r="M97" s="1"/>
      <c r="N97" s="1"/>
    </row>
    <row r="98" spans="1:14" ht="25.5" x14ac:dyDescent="0.2">
      <c r="A98" s="30" t="s">
        <v>1303</v>
      </c>
      <c r="B98" s="46" t="s">
        <v>1251</v>
      </c>
      <c r="C98" s="60" t="s">
        <v>1255</v>
      </c>
      <c r="D98" s="55" t="s">
        <v>59</v>
      </c>
      <c r="E98" s="31" t="s">
        <v>1259</v>
      </c>
      <c r="F98" s="32"/>
      <c r="G98" s="32"/>
      <c r="H98" s="31">
        <f t="shared" ref="H98:H103" si="68">F98+G98</f>
        <v>0</v>
      </c>
      <c r="I98" s="33">
        <f t="shared" ref="I98:I103" si="69">F98*E98</f>
        <v>0</v>
      </c>
      <c r="J98" s="33">
        <f t="shared" ref="J98:J103" si="70">G98*E98</f>
        <v>0</v>
      </c>
      <c r="K98" s="33">
        <f t="shared" ref="K98:K103" si="71">I98+J98</f>
        <v>0</v>
      </c>
      <c r="L98" s="1"/>
      <c r="M98" s="1"/>
      <c r="N98" s="1"/>
    </row>
    <row r="99" spans="1:14" ht="25.5" x14ac:dyDescent="0.2">
      <c r="A99" s="30" t="s">
        <v>1304</v>
      </c>
      <c r="B99" s="46" t="s">
        <v>408</v>
      </c>
      <c r="C99" s="60" t="s">
        <v>409</v>
      </c>
      <c r="D99" s="55" t="s">
        <v>206</v>
      </c>
      <c r="E99" s="31" t="s">
        <v>1260</v>
      </c>
      <c r="F99" s="32"/>
      <c r="G99" s="32"/>
      <c r="H99" s="31">
        <f t="shared" si="68"/>
        <v>0</v>
      </c>
      <c r="I99" s="33">
        <f t="shared" si="69"/>
        <v>0</v>
      </c>
      <c r="J99" s="33">
        <f t="shared" si="70"/>
        <v>0</v>
      </c>
      <c r="K99" s="33">
        <f t="shared" si="71"/>
        <v>0</v>
      </c>
      <c r="L99" s="1"/>
      <c r="M99" s="1"/>
      <c r="N99" s="1"/>
    </row>
    <row r="100" spans="1:14" ht="12.75" x14ac:dyDescent="0.2">
      <c r="A100" s="30" t="s">
        <v>1305</v>
      </c>
      <c r="B100" s="46" t="s">
        <v>497</v>
      </c>
      <c r="C100" s="60" t="s">
        <v>498</v>
      </c>
      <c r="D100" s="55" t="s">
        <v>206</v>
      </c>
      <c r="E100" s="31" t="s">
        <v>1260</v>
      </c>
      <c r="F100" s="32"/>
      <c r="G100" s="32"/>
      <c r="H100" s="31">
        <f t="shared" si="68"/>
        <v>0</v>
      </c>
      <c r="I100" s="33">
        <f t="shared" si="69"/>
        <v>0</v>
      </c>
      <c r="J100" s="33">
        <f t="shared" si="70"/>
        <v>0</v>
      </c>
      <c r="K100" s="33">
        <f t="shared" si="71"/>
        <v>0</v>
      </c>
      <c r="L100" s="1"/>
      <c r="M100" s="1"/>
      <c r="N100" s="1"/>
    </row>
    <row r="101" spans="1:14" ht="25.5" x14ac:dyDescent="0.2">
      <c r="A101" s="30" t="s">
        <v>1306</v>
      </c>
      <c r="B101" s="46" t="s">
        <v>1252</v>
      </c>
      <c r="C101" s="60" t="s">
        <v>1256</v>
      </c>
      <c r="D101" s="55" t="s">
        <v>10</v>
      </c>
      <c r="E101" s="31" t="s">
        <v>220</v>
      </c>
      <c r="F101" s="32"/>
      <c r="G101" s="32"/>
      <c r="H101" s="31">
        <f t="shared" si="68"/>
        <v>0</v>
      </c>
      <c r="I101" s="33">
        <f t="shared" si="69"/>
        <v>0</v>
      </c>
      <c r="J101" s="33">
        <f t="shared" si="70"/>
        <v>0</v>
      </c>
      <c r="K101" s="33">
        <f t="shared" si="71"/>
        <v>0</v>
      </c>
      <c r="L101" s="1"/>
      <c r="M101" s="1"/>
      <c r="N101" s="1"/>
    </row>
    <row r="102" spans="1:14" ht="25.5" x14ac:dyDescent="0.2">
      <c r="A102" s="30" t="s">
        <v>1307</v>
      </c>
      <c r="B102" s="46" t="s">
        <v>1253</v>
      </c>
      <c r="C102" s="60" t="s">
        <v>1257</v>
      </c>
      <c r="D102" s="55" t="s">
        <v>10</v>
      </c>
      <c r="E102" s="31" t="s">
        <v>103</v>
      </c>
      <c r="F102" s="32"/>
      <c r="G102" s="32"/>
      <c r="H102" s="31">
        <f t="shared" si="68"/>
        <v>0</v>
      </c>
      <c r="I102" s="33">
        <f t="shared" si="69"/>
        <v>0</v>
      </c>
      <c r="J102" s="33">
        <f t="shared" si="70"/>
        <v>0</v>
      </c>
      <c r="K102" s="33">
        <f t="shared" si="71"/>
        <v>0</v>
      </c>
      <c r="L102" s="1"/>
      <c r="M102" s="1"/>
      <c r="N102" s="1"/>
    </row>
    <row r="103" spans="1:14" ht="38.25" x14ac:dyDescent="0.2">
      <c r="A103" s="30" t="s">
        <v>1308</v>
      </c>
      <c r="B103" s="46" t="s">
        <v>1254</v>
      </c>
      <c r="C103" s="60" t="s">
        <v>1258</v>
      </c>
      <c r="D103" s="55" t="s">
        <v>206</v>
      </c>
      <c r="E103" s="31" t="s">
        <v>851</v>
      </c>
      <c r="F103" s="32"/>
      <c r="G103" s="32"/>
      <c r="H103" s="31">
        <f t="shared" si="68"/>
        <v>0</v>
      </c>
      <c r="I103" s="33">
        <f t="shared" si="69"/>
        <v>0</v>
      </c>
      <c r="J103" s="33">
        <f t="shared" si="70"/>
        <v>0</v>
      </c>
      <c r="K103" s="33">
        <f t="shared" si="71"/>
        <v>0</v>
      </c>
      <c r="L103" s="1"/>
      <c r="M103" s="1"/>
      <c r="N103" s="1"/>
    </row>
    <row r="104" spans="1:14" ht="12.75" x14ac:dyDescent="0.2">
      <c r="A104" s="10" t="s">
        <v>1309</v>
      </c>
      <c r="B104" s="45"/>
      <c r="C104" s="61" t="s">
        <v>696</v>
      </c>
      <c r="D104" s="54"/>
      <c r="E104" s="11"/>
      <c r="F104" s="126"/>
      <c r="G104" s="126"/>
      <c r="H104" s="11"/>
      <c r="I104" s="9">
        <f>SUM(I105:I120)</f>
        <v>0</v>
      </c>
      <c r="J104" s="9">
        <f t="shared" ref="J104:K104" si="72">SUM(J105:J120)</f>
        <v>0</v>
      </c>
      <c r="K104" s="9">
        <f t="shared" si="72"/>
        <v>0</v>
      </c>
      <c r="L104" s="1"/>
      <c r="M104" s="1"/>
      <c r="N104" s="1"/>
    </row>
    <row r="105" spans="1:14" ht="25.5" x14ac:dyDescent="0.2">
      <c r="A105" s="30" t="s">
        <v>1310</v>
      </c>
      <c r="B105" s="46" t="s">
        <v>627</v>
      </c>
      <c r="C105" s="60" t="s">
        <v>628</v>
      </c>
      <c r="D105" s="55" t="s">
        <v>206</v>
      </c>
      <c r="E105" s="31" t="s">
        <v>697</v>
      </c>
      <c r="F105" s="32"/>
      <c r="G105" s="32"/>
      <c r="H105" s="31">
        <f t="shared" ref="H105:H120" si="73">F105+G105</f>
        <v>0</v>
      </c>
      <c r="I105" s="33">
        <f t="shared" ref="I105:I120" si="74">F105*E105</f>
        <v>0</v>
      </c>
      <c r="J105" s="33">
        <f t="shared" ref="J105:J120" si="75">G105*E105</f>
        <v>0</v>
      </c>
      <c r="K105" s="33">
        <f t="shared" ref="K105:K120" si="76">I105+J105</f>
        <v>0</v>
      </c>
      <c r="L105" s="1"/>
      <c r="M105" s="1"/>
      <c r="N105" s="1"/>
    </row>
    <row r="106" spans="1:14" ht="25.5" x14ac:dyDescent="0.2">
      <c r="A106" s="30" t="s">
        <v>1311</v>
      </c>
      <c r="B106" s="46" t="s">
        <v>698</v>
      </c>
      <c r="C106" s="60" t="s">
        <v>699</v>
      </c>
      <c r="D106" s="55" t="s">
        <v>206</v>
      </c>
      <c r="E106" s="31" t="s">
        <v>537</v>
      </c>
      <c r="F106" s="32"/>
      <c r="G106" s="32"/>
      <c r="H106" s="31">
        <f t="shared" si="73"/>
        <v>0</v>
      </c>
      <c r="I106" s="33">
        <f t="shared" si="74"/>
        <v>0</v>
      </c>
      <c r="J106" s="33">
        <f t="shared" si="75"/>
        <v>0</v>
      </c>
      <c r="K106" s="33">
        <f t="shared" si="76"/>
        <v>0</v>
      </c>
      <c r="L106" s="1"/>
      <c r="M106" s="1"/>
      <c r="N106" s="1"/>
    </row>
    <row r="107" spans="1:14" ht="38.25" x14ac:dyDescent="0.2">
      <c r="A107" s="30" t="s">
        <v>1312</v>
      </c>
      <c r="B107" s="46" t="s">
        <v>408</v>
      </c>
      <c r="C107" s="60" t="s">
        <v>700</v>
      </c>
      <c r="D107" s="55" t="s">
        <v>206</v>
      </c>
      <c r="E107" s="31" t="s">
        <v>701</v>
      </c>
      <c r="F107" s="32"/>
      <c r="G107" s="32"/>
      <c r="H107" s="31">
        <f t="shared" si="73"/>
        <v>0</v>
      </c>
      <c r="I107" s="33">
        <f t="shared" si="74"/>
        <v>0</v>
      </c>
      <c r="J107" s="33">
        <f t="shared" si="75"/>
        <v>0</v>
      </c>
      <c r="K107" s="33">
        <f t="shared" si="76"/>
        <v>0</v>
      </c>
      <c r="L107" s="1"/>
      <c r="M107" s="1"/>
      <c r="N107" s="1"/>
    </row>
    <row r="108" spans="1:14" ht="12.75" x14ac:dyDescent="0.2">
      <c r="A108" s="30" t="s">
        <v>1313</v>
      </c>
      <c r="B108" s="46" t="s">
        <v>241</v>
      </c>
      <c r="C108" s="60" t="s">
        <v>242</v>
      </c>
      <c r="D108" s="55" t="s">
        <v>205</v>
      </c>
      <c r="E108" s="31" t="s">
        <v>702</v>
      </c>
      <c r="F108" s="32"/>
      <c r="G108" s="32"/>
      <c r="H108" s="31">
        <f t="shared" si="73"/>
        <v>0</v>
      </c>
      <c r="I108" s="33">
        <f t="shared" si="74"/>
        <v>0</v>
      </c>
      <c r="J108" s="33">
        <f t="shared" si="75"/>
        <v>0</v>
      </c>
      <c r="K108" s="33">
        <f t="shared" si="76"/>
        <v>0</v>
      </c>
      <c r="L108" s="1"/>
      <c r="M108" s="1"/>
      <c r="N108" s="1"/>
    </row>
    <row r="109" spans="1:14" ht="25.5" x14ac:dyDescent="0.2">
      <c r="A109" s="30" t="s">
        <v>1314</v>
      </c>
      <c r="B109" s="46" t="s">
        <v>408</v>
      </c>
      <c r="C109" s="60" t="s">
        <v>703</v>
      </c>
      <c r="D109" s="55" t="s">
        <v>206</v>
      </c>
      <c r="E109" s="31" t="s">
        <v>704</v>
      </c>
      <c r="F109" s="32"/>
      <c r="G109" s="32"/>
      <c r="H109" s="31">
        <f t="shared" si="73"/>
        <v>0</v>
      </c>
      <c r="I109" s="33">
        <f t="shared" si="74"/>
        <v>0</v>
      </c>
      <c r="J109" s="33">
        <f t="shared" si="75"/>
        <v>0</v>
      </c>
      <c r="K109" s="33">
        <f t="shared" si="76"/>
        <v>0</v>
      </c>
      <c r="L109" s="1"/>
      <c r="M109" s="1"/>
      <c r="N109" s="1"/>
    </row>
    <row r="110" spans="1:14" ht="24" x14ac:dyDescent="0.2">
      <c r="A110" s="30" t="s">
        <v>1315</v>
      </c>
      <c r="B110" s="46" t="s">
        <v>705</v>
      </c>
      <c r="C110" s="60" t="s">
        <v>706</v>
      </c>
      <c r="D110" s="55" t="s">
        <v>205</v>
      </c>
      <c r="E110" s="31" t="s">
        <v>702</v>
      </c>
      <c r="F110" s="32"/>
      <c r="G110" s="32"/>
      <c r="H110" s="31">
        <f t="shared" si="73"/>
        <v>0</v>
      </c>
      <c r="I110" s="33">
        <f t="shared" si="74"/>
        <v>0</v>
      </c>
      <c r="J110" s="33">
        <f t="shared" si="75"/>
        <v>0</v>
      </c>
      <c r="K110" s="33">
        <f t="shared" si="76"/>
        <v>0</v>
      </c>
      <c r="L110" s="1"/>
      <c r="M110" s="1"/>
      <c r="N110" s="1"/>
    </row>
    <row r="111" spans="1:14" ht="38.25" x14ac:dyDescent="0.2">
      <c r="A111" s="30" t="s">
        <v>1316</v>
      </c>
      <c r="B111" s="46" t="s">
        <v>105</v>
      </c>
      <c r="C111" s="60" t="s">
        <v>106</v>
      </c>
      <c r="D111" s="55" t="s">
        <v>205</v>
      </c>
      <c r="E111" s="31" t="s">
        <v>505</v>
      </c>
      <c r="F111" s="32"/>
      <c r="G111" s="32"/>
      <c r="H111" s="31">
        <f t="shared" si="73"/>
        <v>0</v>
      </c>
      <c r="I111" s="33">
        <f t="shared" si="74"/>
        <v>0</v>
      </c>
      <c r="J111" s="33">
        <f t="shared" si="75"/>
        <v>0</v>
      </c>
      <c r="K111" s="33">
        <f t="shared" si="76"/>
        <v>0</v>
      </c>
      <c r="L111" s="1"/>
      <c r="M111" s="1"/>
      <c r="N111" s="1"/>
    </row>
    <row r="112" spans="1:14" ht="38.25" x14ac:dyDescent="0.2">
      <c r="A112" s="30" t="s">
        <v>1317</v>
      </c>
      <c r="B112" s="46" t="s">
        <v>707</v>
      </c>
      <c r="C112" s="60" t="s">
        <v>708</v>
      </c>
      <c r="D112" s="55" t="s">
        <v>205</v>
      </c>
      <c r="E112" s="31" t="s">
        <v>505</v>
      </c>
      <c r="F112" s="32"/>
      <c r="G112" s="32"/>
      <c r="H112" s="31">
        <f t="shared" si="73"/>
        <v>0</v>
      </c>
      <c r="I112" s="33">
        <f t="shared" si="74"/>
        <v>0</v>
      </c>
      <c r="J112" s="33">
        <f t="shared" si="75"/>
        <v>0</v>
      </c>
      <c r="K112" s="33">
        <f t="shared" si="76"/>
        <v>0</v>
      </c>
      <c r="L112" s="1"/>
      <c r="M112" s="1"/>
      <c r="N112" s="1"/>
    </row>
    <row r="113" spans="1:14" ht="25.5" x14ac:dyDescent="0.2">
      <c r="A113" s="30" t="s">
        <v>1318</v>
      </c>
      <c r="B113" s="46" t="s">
        <v>709</v>
      </c>
      <c r="C113" s="60" t="s">
        <v>710</v>
      </c>
      <c r="D113" s="55" t="s">
        <v>711</v>
      </c>
      <c r="E113" s="31" t="s">
        <v>133</v>
      </c>
      <c r="F113" s="32"/>
      <c r="G113" s="32"/>
      <c r="H113" s="31">
        <f t="shared" si="73"/>
        <v>0</v>
      </c>
      <c r="I113" s="33">
        <f t="shared" si="74"/>
        <v>0</v>
      </c>
      <c r="J113" s="33">
        <f t="shared" si="75"/>
        <v>0</v>
      </c>
      <c r="K113" s="33">
        <f t="shared" si="76"/>
        <v>0</v>
      </c>
      <c r="L113" s="1"/>
      <c r="M113" s="1"/>
      <c r="N113" s="1"/>
    </row>
    <row r="114" spans="1:14" ht="38.25" x14ac:dyDescent="0.2">
      <c r="A114" s="30" t="s">
        <v>1319</v>
      </c>
      <c r="B114" s="46" t="s">
        <v>712</v>
      </c>
      <c r="C114" s="60" t="s">
        <v>713</v>
      </c>
      <c r="D114" s="55" t="s">
        <v>10</v>
      </c>
      <c r="E114" s="31" t="s">
        <v>61</v>
      </c>
      <c r="F114" s="32"/>
      <c r="G114" s="32"/>
      <c r="H114" s="31">
        <f t="shared" si="73"/>
        <v>0</v>
      </c>
      <c r="I114" s="33">
        <f t="shared" si="74"/>
        <v>0</v>
      </c>
      <c r="J114" s="33">
        <f t="shared" si="75"/>
        <v>0</v>
      </c>
      <c r="K114" s="33">
        <f t="shared" si="76"/>
        <v>0</v>
      </c>
      <c r="L114" s="1"/>
      <c r="M114" s="1"/>
      <c r="N114" s="1"/>
    </row>
    <row r="115" spans="1:14" ht="38.25" x14ac:dyDescent="0.2">
      <c r="A115" s="30" t="s">
        <v>1320</v>
      </c>
      <c r="B115" s="46" t="s">
        <v>100</v>
      </c>
      <c r="C115" s="60" t="s">
        <v>101</v>
      </c>
      <c r="D115" s="55" t="s">
        <v>59</v>
      </c>
      <c r="E115" s="31" t="s">
        <v>714</v>
      </c>
      <c r="F115" s="32"/>
      <c r="G115" s="32"/>
      <c r="H115" s="31">
        <f t="shared" si="73"/>
        <v>0</v>
      </c>
      <c r="I115" s="33">
        <f t="shared" si="74"/>
        <v>0</v>
      </c>
      <c r="J115" s="33">
        <f t="shared" si="75"/>
        <v>0</v>
      </c>
      <c r="K115" s="33">
        <f t="shared" si="76"/>
        <v>0</v>
      </c>
      <c r="L115" s="1"/>
      <c r="M115" s="1"/>
      <c r="N115" s="1"/>
    </row>
    <row r="116" spans="1:14" ht="51" x14ac:dyDescent="0.2">
      <c r="A116" s="30" t="s">
        <v>1321</v>
      </c>
      <c r="B116" s="46" t="s">
        <v>715</v>
      </c>
      <c r="C116" s="60" t="s">
        <v>716</v>
      </c>
      <c r="D116" s="55" t="s">
        <v>59</v>
      </c>
      <c r="E116" s="31" t="s">
        <v>85</v>
      </c>
      <c r="F116" s="32"/>
      <c r="G116" s="32"/>
      <c r="H116" s="31">
        <f t="shared" si="73"/>
        <v>0</v>
      </c>
      <c r="I116" s="33">
        <f t="shared" si="74"/>
        <v>0</v>
      </c>
      <c r="J116" s="33">
        <f t="shared" si="75"/>
        <v>0</v>
      </c>
      <c r="K116" s="33">
        <f t="shared" si="76"/>
        <v>0</v>
      </c>
      <c r="L116" s="1"/>
      <c r="M116" s="1"/>
      <c r="N116" s="1"/>
    </row>
    <row r="117" spans="1:14" ht="25.5" x14ac:dyDescent="0.2">
      <c r="A117" s="30" t="s">
        <v>1322</v>
      </c>
      <c r="B117" s="46" t="s">
        <v>538</v>
      </c>
      <c r="C117" s="60" t="s">
        <v>539</v>
      </c>
      <c r="D117" s="55" t="s">
        <v>206</v>
      </c>
      <c r="E117" s="31" t="s">
        <v>704</v>
      </c>
      <c r="F117" s="32"/>
      <c r="G117" s="32"/>
      <c r="H117" s="31">
        <f t="shared" si="73"/>
        <v>0</v>
      </c>
      <c r="I117" s="33">
        <f t="shared" si="74"/>
        <v>0</v>
      </c>
      <c r="J117" s="33">
        <f t="shared" si="75"/>
        <v>0</v>
      </c>
      <c r="K117" s="33">
        <f t="shared" si="76"/>
        <v>0</v>
      </c>
      <c r="L117" s="1"/>
      <c r="M117" s="1"/>
      <c r="N117" s="1"/>
    </row>
    <row r="118" spans="1:14" ht="25.5" x14ac:dyDescent="0.2">
      <c r="A118" s="30" t="s">
        <v>1323</v>
      </c>
      <c r="B118" s="46" t="s">
        <v>158</v>
      </c>
      <c r="C118" s="60" t="s">
        <v>717</v>
      </c>
      <c r="D118" s="55" t="s">
        <v>205</v>
      </c>
      <c r="E118" s="31" t="s">
        <v>718</v>
      </c>
      <c r="F118" s="32"/>
      <c r="G118" s="32"/>
      <c r="H118" s="31">
        <f t="shared" si="73"/>
        <v>0</v>
      </c>
      <c r="I118" s="33">
        <f t="shared" si="74"/>
        <v>0</v>
      </c>
      <c r="J118" s="33">
        <f t="shared" si="75"/>
        <v>0</v>
      </c>
      <c r="K118" s="33">
        <f t="shared" si="76"/>
        <v>0</v>
      </c>
      <c r="L118" s="1"/>
      <c r="M118" s="1"/>
      <c r="N118" s="1"/>
    </row>
    <row r="119" spans="1:14" ht="25.5" x14ac:dyDescent="0.2">
      <c r="A119" s="30" t="s">
        <v>1324</v>
      </c>
      <c r="B119" s="46" t="s">
        <v>719</v>
      </c>
      <c r="C119" s="60" t="s">
        <v>720</v>
      </c>
      <c r="D119" s="55" t="s">
        <v>205</v>
      </c>
      <c r="E119" s="31" t="s">
        <v>718</v>
      </c>
      <c r="F119" s="32"/>
      <c r="G119" s="32"/>
      <c r="H119" s="31">
        <f t="shared" si="73"/>
        <v>0</v>
      </c>
      <c r="I119" s="33">
        <f t="shared" si="74"/>
        <v>0</v>
      </c>
      <c r="J119" s="33">
        <f t="shared" si="75"/>
        <v>0</v>
      </c>
      <c r="K119" s="33">
        <f t="shared" si="76"/>
        <v>0</v>
      </c>
      <c r="L119" s="1"/>
      <c r="M119" s="1"/>
      <c r="N119" s="1"/>
    </row>
    <row r="120" spans="1:14" ht="25.5" x14ac:dyDescent="0.2">
      <c r="A120" s="30" t="s">
        <v>1325</v>
      </c>
      <c r="B120" s="46" t="s">
        <v>497</v>
      </c>
      <c r="C120" s="60" t="s">
        <v>721</v>
      </c>
      <c r="D120" s="55" t="s">
        <v>206</v>
      </c>
      <c r="E120" s="31" t="s">
        <v>722</v>
      </c>
      <c r="F120" s="32"/>
      <c r="G120" s="32"/>
      <c r="H120" s="31">
        <f t="shared" si="73"/>
        <v>0</v>
      </c>
      <c r="I120" s="33">
        <f t="shared" si="74"/>
        <v>0</v>
      </c>
      <c r="J120" s="33">
        <f t="shared" si="75"/>
        <v>0</v>
      </c>
      <c r="K120" s="33">
        <f t="shared" si="76"/>
        <v>0</v>
      </c>
      <c r="L120" s="1"/>
      <c r="M120" s="1"/>
      <c r="N120" s="1"/>
    </row>
    <row r="121" spans="1:14" ht="12.75" x14ac:dyDescent="0.2">
      <c r="A121" s="10" t="s">
        <v>1326</v>
      </c>
      <c r="B121" s="45"/>
      <c r="C121" s="61" t="s">
        <v>723</v>
      </c>
      <c r="D121" s="54"/>
      <c r="E121" s="11"/>
      <c r="F121" s="126"/>
      <c r="G121" s="126"/>
      <c r="H121" s="11"/>
      <c r="I121" s="9">
        <f>SUM(I122:I123)</f>
        <v>0</v>
      </c>
      <c r="J121" s="9">
        <f t="shared" ref="J121:K121" si="77">SUM(J122:J123)</f>
        <v>0</v>
      </c>
      <c r="K121" s="9">
        <f t="shared" si="77"/>
        <v>0</v>
      </c>
      <c r="L121" s="1"/>
      <c r="M121" s="1"/>
      <c r="N121" s="1"/>
    </row>
    <row r="122" spans="1:14" ht="25.5" x14ac:dyDescent="0.2">
      <c r="A122" s="30" t="s">
        <v>1327</v>
      </c>
      <c r="B122" s="46" t="s">
        <v>538</v>
      </c>
      <c r="C122" s="60" t="s">
        <v>539</v>
      </c>
      <c r="D122" s="55" t="s">
        <v>206</v>
      </c>
      <c r="E122" s="31" t="s">
        <v>152</v>
      </c>
      <c r="F122" s="32"/>
      <c r="G122" s="32"/>
      <c r="H122" s="31">
        <f t="shared" ref="H122:H123" si="78">F122+G122</f>
        <v>0</v>
      </c>
      <c r="I122" s="33">
        <f t="shared" ref="I122:I123" si="79">F122*E122</f>
        <v>0</v>
      </c>
      <c r="J122" s="33">
        <f t="shared" ref="J122:J123" si="80">G122*E122</f>
        <v>0</v>
      </c>
      <c r="K122" s="33">
        <f t="shared" ref="K122:K123" si="81">I122+J122</f>
        <v>0</v>
      </c>
      <c r="L122" s="1"/>
      <c r="M122" s="1"/>
      <c r="N122" s="1"/>
    </row>
    <row r="123" spans="1:14" ht="25.5" x14ac:dyDescent="0.2">
      <c r="A123" s="30" t="s">
        <v>1328</v>
      </c>
      <c r="B123" s="46" t="s">
        <v>724</v>
      </c>
      <c r="C123" s="60" t="s">
        <v>725</v>
      </c>
      <c r="D123" s="55" t="s">
        <v>205</v>
      </c>
      <c r="E123" s="31" t="s">
        <v>85</v>
      </c>
      <c r="F123" s="32"/>
      <c r="G123" s="32"/>
      <c r="H123" s="31">
        <f t="shared" si="78"/>
        <v>0</v>
      </c>
      <c r="I123" s="33">
        <f t="shared" si="79"/>
        <v>0</v>
      </c>
      <c r="J123" s="33">
        <f t="shared" si="80"/>
        <v>0</v>
      </c>
      <c r="K123" s="33">
        <f t="shared" si="81"/>
        <v>0</v>
      </c>
      <c r="L123" s="1"/>
      <c r="M123" s="1"/>
      <c r="N123" s="1"/>
    </row>
    <row r="124" spans="1:14" ht="12.75" x14ac:dyDescent="0.2">
      <c r="A124" s="10" t="s">
        <v>1512</v>
      </c>
      <c r="B124" s="45"/>
      <c r="C124" s="61" t="s">
        <v>520</v>
      </c>
      <c r="D124" s="54"/>
      <c r="E124" s="11"/>
      <c r="F124" s="126"/>
      <c r="G124" s="126"/>
      <c r="H124" s="11"/>
      <c r="I124" s="9">
        <f>SUM(I125:I130)</f>
        <v>0</v>
      </c>
      <c r="J124" s="9">
        <f t="shared" ref="J124:K124" si="82">SUM(J125:J130)</f>
        <v>0</v>
      </c>
      <c r="K124" s="9">
        <f t="shared" si="82"/>
        <v>0</v>
      </c>
      <c r="L124" s="1"/>
      <c r="M124" s="1"/>
      <c r="N124" s="1"/>
    </row>
    <row r="125" spans="1:14" ht="38.25" x14ac:dyDescent="0.2">
      <c r="A125" s="30" t="s">
        <v>547</v>
      </c>
      <c r="B125" s="46" t="s">
        <v>521</v>
      </c>
      <c r="C125" s="60" t="s">
        <v>522</v>
      </c>
      <c r="D125" s="55" t="s">
        <v>59</v>
      </c>
      <c r="E125" s="31" t="s">
        <v>146</v>
      </c>
      <c r="F125" s="32"/>
      <c r="G125" s="32"/>
      <c r="H125" s="31">
        <f t="shared" ref="H125:H130" si="83">F125+G125</f>
        <v>0</v>
      </c>
      <c r="I125" s="33">
        <f t="shared" ref="I125:I130" si="84">F125*E125</f>
        <v>0</v>
      </c>
      <c r="J125" s="33">
        <f t="shared" ref="J125:J130" si="85">G125*E125</f>
        <v>0</v>
      </c>
      <c r="K125" s="33">
        <f t="shared" ref="K125:K130" si="86">I125+J125</f>
        <v>0</v>
      </c>
      <c r="L125" s="1"/>
      <c r="M125" s="1"/>
      <c r="N125" s="1"/>
    </row>
    <row r="126" spans="1:14" ht="38.25" x14ac:dyDescent="0.2">
      <c r="A126" s="30" t="s">
        <v>1104</v>
      </c>
      <c r="B126" s="46" t="s">
        <v>523</v>
      </c>
      <c r="C126" s="60" t="s">
        <v>524</v>
      </c>
      <c r="D126" s="55" t="s">
        <v>10</v>
      </c>
      <c r="E126" s="31" t="s">
        <v>43</v>
      </c>
      <c r="F126" s="32"/>
      <c r="G126" s="32"/>
      <c r="H126" s="31">
        <f t="shared" si="83"/>
        <v>0</v>
      </c>
      <c r="I126" s="33">
        <f t="shared" si="84"/>
        <v>0</v>
      </c>
      <c r="J126" s="33">
        <f t="shared" si="85"/>
        <v>0</v>
      </c>
      <c r="K126" s="33">
        <f t="shared" si="86"/>
        <v>0</v>
      </c>
      <c r="L126" s="1"/>
      <c r="M126" s="1"/>
      <c r="N126" s="1"/>
    </row>
    <row r="127" spans="1:14" ht="38.25" x14ac:dyDescent="0.2">
      <c r="A127" s="30" t="s">
        <v>1105</v>
      </c>
      <c r="B127" s="46" t="s">
        <v>525</v>
      </c>
      <c r="C127" s="60" t="s">
        <v>526</v>
      </c>
      <c r="D127" s="55" t="s">
        <v>10</v>
      </c>
      <c r="E127" s="31" t="s">
        <v>103</v>
      </c>
      <c r="F127" s="32"/>
      <c r="G127" s="32"/>
      <c r="H127" s="31">
        <f t="shared" si="83"/>
        <v>0</v>
      </c>
      <c r="I127" s="33">
        <f t="shared" si="84"/>
        <v>0</v>
      </c>
      <c r="J127" s="33">
        <f t="shared" si="85"/>
        <v>0</v>
      </c>
      <c r="K127" s="33">
        <f t="shared" si="86"/>
        <v>0</v>
      </c>
      <c r="L127" s="1"/>
      <c r="M127" s="1"/>
      <c r="N127" s="1"/>
    </row>
    <row r="128" spans="1:14" ht="38.25" x14ac:dyDescent="0.2">
      <c r="A128" s="30" t="s">
        <v>1106</v>
      </c>
      <c r="B128" s="46" t="s">
        <v>527</v>
      </c>
      <c r="C128" s="60" t="s">
        <v>528</v>
      </c>
      <c r="D128" s="55" t="s">
        <v>59</v>
      </c>
      <c r="E128" s="31" t="s">
        <v>169</v>
      </c>
      <c r="F128" s="32"/>
      <c r="G128" s="32"/>
      <c r="H128" s="31">
        <f t="shared" si="83"/>
        <v>0</v>
      </c>
      <c r="I128" s="33">
        <f t="shared" si="84"/>
        <v>0</v>
      </c>
      <c r="J128" s="33">
        <f t="shared" si="85"/>
        <v>0</v>
      </c>
      <c r="K128" s="33">
        <f t="shared" si="86"/>
        <v>0</v>
      </c>
      <c r="L128" s="1"/>
      <c r="M128" s="1"/>
      <c r="N128" s="1"/>
    </row>
    <row r="129" spans="1:20" ht="38.25" x14ac:dyDescent="0.2">
      <c r="A129" s="30" t="s">
        <v>1107</v>
      </c>
      <c r="B129" s="46" t="s">
        <v>529</v>
      </c>
      <c r="C129" s="60" t="s">
        <v>530</v>
      </c>
      <c r="D129" s="55" t="s">
        <v>10</v>
      </c>
      <c r="E129" s="31" t="s">
        <v>43</v>
      </c>
      <c r="F129" s="32"/>
      <c r="G129" s="32"/>
      <c r="H129" s="31">
        <f t="shared" si="83"/>
        <v>0</v>
      </c>
      <c r="I129" s="33">
        <f t="shared" si="84"/>
        <v>0</v>
      </c>
      <c r="J129" s="33">
        <f t="shared" si="85"/>
        <v>0</v>
      </c>
      <c r="K129" s="33">
        <f t="shared" si="86"/>
        <v>0</v>
      </c>
      <c r="L129" s="1"/>
      <c r="M129" s="1"/>
      <c r="N129" s="1"/>
    </row>
    <row r="130" spans="1:20" ht="12.75" x14ac:dyDescent="0.2">
      <c r="A130" s="30" t="s">
        <v>1108</v>
      </c>
      <c r="B130" s="46" t="s">
        <v>531</v>
      </c>
      <c r="C130" s="60" t="s">
        <v>532</v>
      </c>
      <c r="D130" s="55" t="s">
        <v>10</v>
      </c>
      <c r="E130" s="31" t="s">
        <v>104</v>
      </c>
      <c r="F130" s="32"/>
      <c r="G130" s="32"/>
      <c r="H130" s="31">
        <f t="shared" si="83"/>
        <v>0</v>
      </c>
      <c r="I130" s="33">
        <f t="shared" si="84"/>
        <v>0</v>
      </c>
      <c r="J130" s="33">
        <f t="shared" si="85"/>
        <v>0</v>
      </c>
      <c r="K130" s="33">
        <f t="shared" si="86"/>
        <v>0</v>
      </c>
      <c r="L130" s="1"/>
      <c r="M130" s="1"/>
      <c r="N130" s="1"/>
    </row>
    <row r="131" spans="1:20" ht="12.75" x14ac:dyDescent="0.2">
      <c r="A131" s="10" t="s">
        <v>1329</v>
      </c>
      <c r="B131" s="45"/>
      <c r="C131" s="61" t="s">
        <v>891</v>
      </c>
      <c r="D131" s="54"/>
      <c r="E131" s="11"/>
      <c r="F131" s="126"/>
      <c r="G131" s="126"/>
      <c r="H131" s="11"/>
      <c r="I131" s="9">
        <f>SUM(I132:I133)</f>
        <v>0</v>
      </c>
      <c r="J131" s="9">
        <f t="shared" ref="J131:K131" si="87">SUM(J132:J133)</f>
        <v>0</v>
      </c>
      <c r="K131" s="9">
        <f t="shared" si="87"/>
        <v>0</v>
      </c>
      <c r="L131" s="1"/>
      <c r="M131" s="1"/>
      <c r="N131" s="1"/>
    </row>
    <row r="132" spans="1:20" ht="38.25" x14ac:dyDescent="0.2">
      <c r="A132" s="30" t="s">
        <v>1330</v>
      </c>
      <c r="B132" s="46" t="s">
        <v>186</v>
      </c>
      <c r="C132" s="60" t="s">
        <v>187</v>
      </c>
      <c r="D132" s="55" t="s">
        <v>206</v>
      </c>
      <c r="E132" s="31">
        <v>120</v>
      </c>
      <c r="F132" s="32"/>
      <c r="G132" s="32"/>
      <c r="H132" s="31">
        <f t="shared" ref="H132:H133" si="88">F132+G132</f>
        <v>0</v>
      </c>
      <c r="I132" s="33">
        <f t="shared" ref="I132:I133" si="89">F132*E132</f>
        <v>0</v>
      </c>
      <c r="J132" s="33">
        <f t="shared" ref="J132:J133" si="90">G132*E132</f>
        <v>0</v>
      </c>
      <c r="K132" s="33">
        <f t="shared" ref="K132:K133" si="91">I132+J132</f>
        <v>0</v>
      </c>
      <c r="L132" s="1"/>
      <c r="M132" s="1"/>
      <c r="N132" s="1"/>
    </row>
    <row r="133" spans="1:20" ht="38.25" x14ac:dyDescent="0.2">
      <c r="A133" s="30" t="s">
        <v>1331</v>
      </c>
      <c r="B133" s="46" t="s">
        <v>188</v>
      </c>
      <c r="C133" s="60" t="s">
        <v>189</v>
      </c>
      <c r="D133" s="55" t="s">
        <v>206</v>
      </c>
      <c r="E133" s="31" t="s">
        <v>134</v>
      </c>
      <c r="F133" s="32"/>
      <c r="G133" s="32"/>
      <c r="H133" s="31">
        <f t="shared" si="88"/>
        <v>0</v>
      </c>
      <c r="I133" s="33">
        <f t="shared" si="89"/>
        <v>0</v>
      </c>
      <c r="J133" s="33">
        <f t="shared" si="90"/>
        <v>0</v>
      </c>
      <c r="K133" s="33">
        <f t="shared" si="91"/>
        <v>0</v>
      </c>
      <c r="L133" s="1"/>
      <c r="M133" s="7" t="s">
        <v>38</v>
      </c>
      <c r="N133" s="8"/>
      <c r="O133" s="1"/>
      <c r="P133" s="1"/>
      <c r="Q133" s="1"/>
      <c r="R133" s="1"/>
      <c r="S133" s="1"/>
      <c r="T133" s="1"/>
    </row>
    <row r="134" spans="1:20" ht="12.75" x14ac:dyDescent="0.2">
      <c r="A134" s="10" t="s">
        <v>1332</v>
      </c>
      <c r="B134" s="45"/>
      <c r="C134" s="61" t="s">
        <v>893</v>
      </c>
      <c r="D134" s="54"/>
      <c r="E134" s="11"/>
      <c r="F134" s="126"/>
      <c r="G134" s="126"/>
      <c r="H134" s="11"/>
      <c r="I134" s="9">
        <f>SUM(I135:I136)</f>
        <v>0</v>
      </c>
      <c r="J134" s="9">
        <f t="shared" ref="J134:K134" si="92">SUM(J135:J136)</f>
        <v>0</v>
      </c>
      <c r="K134" s="9">
        <f t="shared" si="92"/>
        <v>0</v>
      </c>
      <c r="L134" s="1"/>
      <c r="M134" s="7" t="s">
        <v>38</v>
      </c>
      <c r="N134" s="8"/>
      <c r="O134" s="1"/>
      <c r="P134" s="1"/>
      <c r="Q134" s="1"/>
      <c r="R134" s="1"/>
      <c r="S134" s="1"/>
      <c r="T134" s="1"/>
    </row>
    <row r="135" spans="1:20" ht="25.5" x14ac:dyDescent="0.2">
      <c r="A135" s="30" t="s">
        <v>1333</v>
      </c>
      <c r="B135" s="46" t="s">
        <v>193</v>
      </c>
      <c r="C135" s="60" t="s">
        <v>194</v>
      </c>
      <c r="D135" s="55" t="s">
        <v>59</v>
      </c>
      <c r="E135" s="31">
        <v>20</v>
      </c>
      <c r="F135" s="32"/>
      <c r="G135" s="32"/>
      <c r="H135" s="31">
        <f t="shared" ref="H135:H136" si="93">F135+G135</f>
        <v>0</v>
      </c>
      <c r="I135" s="33">
        <f t="shared" ref="I135:I136" si="94">F135*E135</f>
        <v>0</v>
      </c>
      <c r="J135" s="33">
        <f t="shared" ref="J135:J136" si="95">G135*E135</f>
        <v>0</v>
      </c>
      <c r="K135" s="39">
        <f t="shared" ref="K135:K136" si="96">I135+J135</f>
        <v>0</v>
      </c>
      <c r="L135" s="1"/>
      <c r="M135" s="1"/>
      <c r="N135" s="1"/>
    </row>
    <row r="136" spans="1:20" ht="63.75" x14ac:dyDescent="0.2">
      <c r="A136" s="30" t="s">
        <v>1334</v>
      </c>
      <c r="B136" s="46" t="s">
        <v>190</v>
      </c>
      <c r="C136" s="60" t="s">
        <v>191</v>
      </c>
      <c r="D136" s="55" t="s">
        <v>192</v>
      </c>
      <c r="E136" s="31">
        <v>20</v>
      </c>
      <c r="F136" s="32"/>
      <c r="G136" s="32"/>
      <c r="H136" s="31">
        <f t="shared" si="93"/>
        <v>0</v>
      </c>
      <c r="I136" s="33">
        <f t="shared" si="94"/>
        <v>0</v>
      </c>
      <c r="J136" s="34">
        <f t="shared" si="95"/>
        <v>0</v>
      </c>
      <c r="K136" s="40">
        <f t="shared" si="96"/>
        <v>0</v>
      </c>
      <c r="L136" s="1"/>
      <c r="M136" s="1"/>
      <c r="N136" s="1"/>
    </row>
    <row r="137" spans="1:20" ht="12.75" x14ac:dyDescent="0.2">
      <c r="A137" s="10" t="s">
        <v>1335</v>
      </c>
      <c r="B137" s="45"/>
      <c r="C137" s="61" t="s">
        <v>1337</v>
      </c>
      <c r="D137" s="54"/>
      <c r="E137" s="11"/>
      <c r="F137" s="126"/>
      <c r="G137" s="126"/>
      <c r="H137" s="11"/>
      <c r="I137" s="9">
        <f>SUM(I138)</f>
        <v>0</v>
      </c>
      <c r="J137" s="9">
        <f t="shared" ref="J137:K137" si="97">SUM(J138)</f>
        <v>0</v>
      </c>
      <c r="K137" s="9">
        <f t="shared" si="97"/>
        <v>0</v>
      </c>
      <c r="L137" s="28"/>
      <c r="M137" s="29" t="s">
        <v>38</v>
      </c>
      <c r="N137" s="8"/>
      <c r="O137" s="1"/>
      <c r="P137" s="1"/>
      <c r="Q137" s="1"/>
      <c r="R137" s="1"/>
      <c r="S137" s="1"/>
      <c r="T137" s="1"/>
    </row>
    <row r="138" spans="1:20" ht="12.75" x14ac:dyDescent="0.2">
      <c r="A138" s="129" t="s">
        <v>1336</v>
      </c>
      <c r="B138" s="130" t="s">
        <v>922</v>
      </c>
      <c r="C138" s="131" t="s">
        <v>1337</v>
      </c>
      <c r="D138" s="132" t="s">
        <v>923</v>
      </c>
      <c r="E138" s="133" t="s">
        <v>43</v>
      </c>
      <c r="F138" s="134"/>
      <c r="G138" s="134"/>
      <c r="H138" s="133">
        <f t="shared" ref="H138" si="98">F138+G138</f>
        <v>0</v>
      </c>
      <c r="I138" s="39">
        <f>F138*E138</f>
        <v>0</v>
      </c>
      <c r="J138" s="128">
        <f t="shared" ref="J138" si="99">G138*E138</f>
        <v>0</v>
      </c>
      <c r="K138" s="135">
        <f>I138+J138</f>
        <v>0</v>
      </c>
      <c r="L138" s="35"/>
      <c r="M138" s="156"/>
      <c r="N138" s="36"/>
      <c r="O138" s="1"/>
      <c r="P138" s="1"/>
      <c r="Q138" s="1"/>
      <c r="R138" s="1"/>
      <c r="S138" s="1"/>
      <c r="T138" s="1"/>
    </row>
    <row r="139" spans="1:20" ht="14.25" x14ac:dyDescent="0.2">
      <c r="A139" s="136"/>
      <c r="B139" s="137"/>
      <c r="C139" s="138"/>
      <c r="D139" s="139"/>
      <c r="E139" s="140"/>
      <c r="F139" s="140"/>
      <c r="G139" s="140"/>
      <c r="H139" s="140"/>
      <c r="I139" s="193" t="s">
        <v>199</v>
      </c>
      <c r="J139" s="193"/>
      <c r="K139" s="175">
        <f>I4+I8+I10+I24+I32+I37+I42+I51+I55+I57+I68+I77+I131+I134+I137+I86+I92+I94+I97+I104+I121+I124</f>
        <v>0</v>
      </c>
      <c r="L139" s="37"/>
      <c r="M139" s="37"/>
      <c r="N139" s="35"/>
      <c r="O139" s="26"/>
      <c r="P139" s="26"/>
    </row>
    <row r="140" spans="1:20" ht="14.25" x14ac:dyDescent="0.2">
      <c r="A140" s="136"/>
      <c r="B140" s="137"/>
      <c r="C140" s="138"/>
      <c r="D140" s="139"/>
      <c r="E140" s="140"/>
      <c r="F140" s="141" t="s">
        <v>11</v>
      </c>
      <c r="G140" s="140"/>
      <c r="H140" s="140"/>
      <c r="I140" s="193" t="s">
        <v>200</v>
      </c>
      <c r="J140" s="193"/>
      <c r="K140" s="175">
        <f>J4+J8+J10+J24+J32+J37+J42+J51+J55+J57+J68+J77+J131+J134+J137+J86+J92+J94+J97+J104+J121+J124</f>
        <v>0</v>
      </c>
      <c r="L140" s="38"/>
      <c r="M140" s="123"/>
      <c r="N140" s="35"/>
      <c r="O140" s="127"/>
      <c r="P140" s="26"/>
    </row>
    <row r="141" spans="1:20" ht="15.75" x14ac:dyDescent="0.25">
      <c r="A141" s="136"/>
      <c r="B141" s="137"/>
      <c r="C141" s="138"/>
      <c r="D141" s="139"/>
      <c r="E141" s="140"/>
      <c r="F141" s="142">
        <f>'BDI COMPOSIÇÃO ANALITICA'!E16</f>
        <v>0</v>
      </c>
      <c r="G141" s="140"/>
      <c r="H141" s="140"/>
      <c r="I141" s="193" t="s">
        <v>201</v>
      </c>
      <c r="J141" s="193"/>
      <c r="K141" s="175">
        <f>K139+K140</f>
        <v>0</v>
      </c>
      <c r="L141" s="21"/>
      <c r="M141" s="21"/>
      <c r="N141" s="21"/>
      <c r="O141" s="127"/>
      <c r="P141" s="26"/>
    </row>
    <row r="142" spans="1:20" ht="14.25" x14ac:dyDescent="0.2">
      <c r="A142" s="136"/>
      <c r="B142" s="137"/>
      <c r="C142" s="138"/>
      <c r="D142" s="139"/>
      <c r="E142" s="140"/>
      <c r="F142" s="140"/>
      <c r="G142" s="140"/>
      <c r="H142" s="140"/>
      <c r="I142" s="193" t="s">
        <v>202</v>
      </c>
      <c r="J142" s="193"/>
      <c r="K142" s="175">
        <f>K141*F141</f>
        <v>0</v>
      </c>
      <c r="L142" s="1"/>
      <c r="M142" s="21"/>
      <c r="N142" s="21"/>
    </row>
    <row r="143" spans="1:20" thickBot="1" x14ac:dyDescent="0.25">
      <c r="A143" s="143"/>
      <c r="B143" s="144"/>
      <c r="C143" s="145"/>
      <c r="D143" s="146"/>
      <c r="E143" s="147"/>
      <c r="F143" s="147"/>
      <c r="G143" s="147"/>
      <c r="H143" s="147"/>
      <c r="I143" s="194" t="s">
        <v>1099</v>
      </c>
      <c r="J143" s="194"/>
      <c r="K143" s="174">
        <f>K141+K142</f>
        <v>0</v>
      </c>
      <c r="L143" s="1"/>
      <c r="M143" s="21"/>
      <c r="N143" s="1"/>
      <c r="S143" s="69"/>
    </row>
    <row r="144" spans="1:20" ht="20.25" thickBot="1" x14ac:dyDescent="0.25">
      <c r="A144" s="190" t="s">
        <v>1519</v>
      </c>
      <c r="B144" s="191"/>
      <c r="C144" s="191"/>
      <c r="D144" s="191"/>
      <c r="E144" s="191"/>
      <c r="F144" s="191"/>
      <c r="G144" s="191"/>
      <c r="H144" s="191"/>
      <c r="I144" s="191"/>
      <c r="J144" s="191"/>
      <c r="K144" s="192"/>
      <c r="L144" s="1"/>
      <c r="M144" s="1"/>
      <c r="N144" s="1"/>
      <c r="O144" s="67"/>
    </row>
    <row r="145" spans="1:20" ht="12.75" x14ac:dyDescent="0.2">
      <c r="A145" s="10" t="s">
        <v>1338</v>
      </c>
      <c r="B145" s="45"/>
      <c r="C145" s="61" t="s">
        <v>425</v>
      </c>
      <c r="D145" s="54"/>
      <c r="E145" s="11"/>
      <c r="F145" s="126"/>
      <c r="G145" s="126"/>
      <c r="H145" s="11"/>
      <c r="I145" s="9">
        <f>SUM(I146:I183)</f>
        <v>0</v>
      </c>
      <c r="J145" s="9">
        <f t="shared" ref="J145:K145" si="100">SUM(J146:J183)</f>
        <v>0</v>
      </c>
      <c r="K145" s="9">
        <f t="shared" si="100"/>
        <v>0</v>
      </c>
      <c r="L145" s="1"/>
      <c r="M145" s="1"/>
      <c r="N145" s="1"/>
    </row>
    <row r="146" spans="1:20" ht="38.25" x14ac:dyDescent="0.2">
      <c r="A146" s="30" t="s">
        <v>1339</v>
      </c>
      <c r="B146" s="46" t="s">
        <v>426</v>
      </c>
      <c r="C146" s="60" t="s">
        <v>427</v>
      </c>
      <c r="D146" s="55" t="s">
        <v>10</v>
      </c>
      <c r="E146" s="31" t="s">
        <v>115</v>
      </c>
      <c r="F146" s="32"/>
      <c r="G146" s="32"/>
      <c r="H146" s="31">
        <f t="shared" ref="H146:H183" si="101">F146+G146</f>
        <v>0</v>
      </c>
      <c r="I146" s="33">
        <f t="shared" ref="I146:I183" si="102">F146*E146</f>
        <v>0</v>
      </c>
      <c r="J146" s="33">
        <f t="shared" ref="J146:J183" si="103">G146*E146</f>
        <v>0</v>
      </c>
      <c r="K146" s="33">
        <f t="shared" ref="K146:K183" si="104">I146+J146</f>
        <v>0</v>
      </c>
      <c r="L146" s="1"/>
      <c r="M146" s="7" t="s">
        <v>38</v>
      </c>
      <c r="N146" s="8"/>
      <c r="O146" s="1"/>
      <c r="P146" s="1"/>
      <c r="Q146" s="1"/>
      <c r="R146" s="1"/>
      <c r="S146" s="1"/>
      <c r="T146" s="1"/>
    </row>
    <row r="147" spans="1:20" ht="38.25" x14ac:dyDescent="0.2">
      <c r="A147" s="30" t="s">
        <v>1340</v>
      </c>
      <c r="B147" s="46" t="s">
        <v>428</v>
      </c>
      <c r="C147" s="60" t="s">
        <v>429</v>
      </c>
      <c r="D147" s="55" t="s">
        <v>10</v>
      </c>
      <c r="E147" s="31" t="s">
        <v>43</v>
      </c>
      <c r="F147" s="32"/>
      <c r="G147" s="32"/>
      <c r="H147" s="31">
        <f t="shared" si="101"/>
        <v>0</v>
      </c>
      <c r="I147" s="33">
        <f t="shared" si="102"/>
        <v>0</v>
      </c>
      <c r="J147" s="33">
        <f t="shared" si="103"/>
        <v>0</v>
      </c>
      <c r="K147" s="33">
        <f t="shared" si="104"/>
        <v>0</v>
      </c>
      <c r="L147" s="1"/>
      <c r="M147" s="7" t="s">
        <v>38</v>
      </c>
      <c r="N147" s="8"/>
      <c r="O147" s="1"/>
      <c r="P147" s="1"/>
      <c r="Q147" s="1"/>
      <c r="R147" s="1"/>
      <c r="S147" s="1"/>
      <c r="T147" s="1"/>
    </row>
    <row r="148" spans="1:20" ht="38.25" x14ac:dyDescent="0.2">
      <c r="A148" s="30" t="s">
        <v>1341</v>
      </c>
      <c r="B148" s="46" t="s">
        <v>430</v>
      </c>
      <c r="C148" s="60" t="s">
        <v>431</v>
      </c>
      <c r="D148" s="55" t="s">
        <v>10</v>
      </c>
      <c r="E148" s="31" t="s">
        <v>127</v>
      </c>
      <c r="F148" s="32"/>
      <c r="G148" s="32"/>
      <c r="H148" s="31">
        <f t="shared" si="101"/>
        <v>0</v>
      </c>
      <c r="I148" s="33">
        <f t="shared" si="102"/>
        <v>0</v>
      </c>
      <c r="J148" s="33">
        <f t="shared" si="103"/>
        <v>0</v>
      </c>
      <c r="K148" s="33">
        <f t="shared" si="104"/>
        <v>0</v>
      </c>
      <c r="L148" s="1"/>
      <c r="M148" s="1"/>
      <c r="N148" s="1"/>
    </row>
    <row r="149" spans="1:20" ht="38.25" x14ac:dyDescent="0.2">
      <c r="A149" s="30" t="s">
        <v>1342</v>
      </c>
      <c r="B149" s="46" t="s">
        <v>432</v>
      </c>
      <c r="C149" s="60" t="s">
        <v>433</v>
      </c>
      <c r="D149" s="55" t="s">
        <v>10</v>
      </c>
      <c r="E149" s="31" t="s">
        <v>43</v>
      </c>
      <c r="F149" s="32"/>
      <c r="G149" s="32"/>
      <c r="H149" s="31">
        <f t="shared" si="101"/>
        <v>0</v>
      </c>
      <c r="I149" s="33">
        <f t="shared" si="102"/>
        <v>0</v>
      </c>
      <c r="J149" s="33">
        <f t="shared" si="103"/>
        <v>0</v>
      </c>
      <c r="K149" s="33">
        <f t="shared" si="104"/>
        <v>0</v>
      </c>
      <c r="L149" s="1"/>
      <c r="M149" s="7" t="s">
        <v>38</v>
      </c>
      <c r="N149" s="8"/>
      <c r="O149" s="1"/>
      <c r="P149" s="1"/>
      <c r="Q149" s="1"/>
      <c r="R149" s="1"/>
      <c r="S149" s="1"/>
      <c r="T149" s="1"/>
    </row>
    <row r="150" spans="1:20" ht="38.25" x14ac:dyDescent="0.2">
      <c r="A150" s="30" t="s">
        <v>1343</v>
      </c>
      <c r="B150" s="46" t="s">
        <v>128</v>
      </c>
      <c r="C150" s="60" t="s">
        <v>129</v>
      </c>
      <c r="D150" s="55" t="s">
        <v>10</v>
      </c>
      <c r="E150" s="31" t="s">
        <v>60</v>
      </c>
      <c r="F150" s="32"/>
      <c r="G150" s="32"/>
      <c r="H150" s="31">
        <f t="shared" si="101"/>
        <v>0</v>
      </c>
      <c r="I150" s="33">
        <f t="shared" si="102"/>
        <v>0</v>
      </c>
      <c r="J150" s="33">
        <f t="shared" si="103"/>
        <v>0</v>
      </c>
      <c r="K150" s="33">
        <f t="shared" si="104"/>
        <v>0</v>
      </c>
      <c r="L150" s="1"/>
      <c r="M150" s="7" t="s">
        <v>38</v>
      </c>
      <c r="N150" s="8"/>
      <c r="O150" s="1"/>
      <c r="P150" s="1"/>
      <c r="Q150" s="1"/>
      <c r="R150" s="1"/>
      <c r="S150" s="1"/>
      <c r="T150" s="1"/>
    </row>
    <row r="151" spans="1:20" ht="38.25" x14ac:dyDescent="0.2">
      <c r="A151" s="30" t="s">
        <v>1344</v>
      </c>
      <c r="B151" s="46" t="s">
        <v>434</v>
      </c>
      <c r="C151" s="60" t="s">
        <v>435</v>
      </c>
      <c r="D151" s="55" t="s">
        <v>10</v>
      </c>
      <c r="E151" s="31" t="s">
        <v>176</v>
      </c>
      <c r="F151" s="32"/>
      <c r="G151" s="32"/>
      <c r="H151" s="31">
        <f t="shared" si="101"/>
        <v>0</v>
      </c>
      <c r="I151" s="33">
        <f t="shared" si="102"/>
        <v>0</v>
      </c>
      <c r="J151" s="33">
        <f t="shared" si="103"/>
        <v>0</v>
      </c>
      <c r="K151" s="33">
        <f t="shared" si="104"/>
        <v>0</v>
      </c>
      <c r="L151" s="1"/>
      <c r="M151" s="1"/>
      <c r="N151" s="1"/>
    </row>
    <row r="152" spans="1:20" ht="38.25" x14ac:dyDescent="0.2">
      <c r="A152" s="30" t="s">
        <v>1345</v>
      </c>
      <c r="B152" s="46" t="s">
        <v>436</v>
      </c>
      <c r="C152" s="60" t="s">
        <v>437</v>
      </c>
      <c r="D152" s="55" t="s">
        <v>10</v>
      </c>
      <c r="E152" s="31" t="s">
        <v>438</v>
      </c>
      <c r="F152" s="32"/>
      <c r="G152" s="32"/>
      <c r="H152" s="31">
        <f t="shared" si="101"/>
        <v>0</v>
      </c>
      <c r="I152" s="33">
        <f t="shared" si="102"/>
        <v>0</v>
      </c>
      <c r="J152" s="33">
        <f t="shared" si="103"/>
        <v>0</v>
      </c>
      <c r="K152" s="33">
        <f t="shared" si="104"/>
        <v>0</v>
      </c>
      <c r="L152" s="1"/>
      <c r="M152" s="7" t="s">
        <v>38</v>
      </c>
      <c r="N152" s="8"/>
      <c r="O152" s="1"/>
      <c r="P152" s="1"/>
      <c r="Q152" s="1"/>
      <c r="R152" s="1"/>
      <c r="S152" s="1"/>
      <c r="T152" s="1"/>
    </row>
    <row r="153" spans="1:20" ht="38.25" x14ac:dyDescent="0.2">
      <c r="A153" s="30" t="s">
        <v>1346</v>
      </c>
      <c r="B153" s="46" t="s">
        <v>439</v>
      </c>
      <c r="C153" s="60" t="s">
        <v>440</v>
      </c>
      <c r="D153" s="55" t="s">
        <v>10</v>
      </c>
      <c r="E153" s="31" t="s">
        <v>104</v>
      </c>
      <c r="F153" s="32"/>
      <c r="G153" s="32"/>
      <c r="H153" s="31">
        <f t="shared" si="101"/>
        <v>0</v>
      </c>
      <c r="I153" s="33">
        <f t="shared" si="102"/>
        <v>0</v>
      </c>
      <c r="J153" s="33">
        <f t="shared" si="103"/>
        <v>0</v>
      </c>
      <c r="K153" s="33">
        <f t="shared" si="104"/>
        <v>0</v>
      </c>
      <c r="L153" s="1"/>
      <c r="M153" s="1"/>
      <c r="N153" s="1"/>
    </row>
    <row r="154" spans="1:20" ht="38.25" x14ac:dyDescent="0.2">
      <c r="A154" s="30" t="s">
        <v>1347</v>
      </c>
      <c r="B154" s="46" t="s">
        <v>441</v>
      </c>
      <c r="C154" s="60" t="s">
        <v>442</v>
      </c>
      <c r="D154" s="55" t="s">
        <v>10</v>
      </c>
      <c r="E154" s="31" t="s">
        <v>63</v>
      </c>
      <c r="F154" s="32"/>
      <c r="G154" s="32"/>
      <c r="H154" s="31">
        <f t="shared" si="101"/>
        <v>0</v>
      </c>
      <c r="I154" s="33">
        <f t="shared" si="102"/>
        <v>0</v>
      </c>
      <c r="J154" s="33">
        <f t="shared" si="103"/>
        <v>0</v>
      </c>
      <c r="K154" s="33">
        <f t="shared" si="104"/>
        <v>0</v>
      </c>
      <c r="L154" s="1"/>
      <c r="M154" s="1"/>
      <c r="N154" s="1"/>
    </row>
    <row r="155" spans="1:20" ht="38.25" x14ac:dyDescent="0.2">
      <c r="A155" s="30" t="s">
        <v>1348</v>
      </c>
      <c r="B155" s="46" t="s">
        <v>443</v>
      </c>
      <c r="C155" s="60" t="s">
        <v>444</v>
      </c>
      <c r="D155" s="55" t="s">
        <v>10</v>
      </c>
      <c r="E155" s="31" t="s">
        <v>104</v>
      </c>
      <c r="F155" s="32"/>
      <c r="G155" s="32"/>
      <c r="H155" s="31">
        <f t="shared" si="101"/>
        <v>0</v>
      </c>
      <c r="I155" s="33">
        <f t="shared" si="102"/>
        <v>0</v>
      </c>
      <c r="J155" s="33">
        <f t="shared" si="103"/>
        <v>0</v>
      </c>
      <c r="K155" s="33">
        <f t="shared" si="104"/>
        <v>0</v>
      </c>
      <c r="L155" s="1"/>
      <c r="M155" s="1"/>
      <c r="N155" s="1"/>
    </row>
    <row r="156" spans="1:20" ht="38.25" x14ac:dyDescent="0.2">
      <c r="A156" s="30" t="s">
        <v>1349</v>
      </c>
      <c r="B156" s="46" t="s">
        <v>445</v>
      </c>
      <c r="C156" s="60" t="s">
        <v>446</v>
      </c>
      <c r="D156" s="55" t="s">
        <v>10</v>
      </c>
      <c r="E156" s="31" t="s">
        <v>156</v>
      </c>
      <c r="F156" s="32"/>
      <c r="G156" s="32"/>
      <c r="H156" s="31">
        <f t="shared" si="101"/>
        <v>0</v>
      </c>
      <c r="I156" s="33">
        <f t="shared" si="102"/>
        <v>0</v>
      </c>
      <c r="J156" s="33">
        <f t="shared" si="103"/>
        <v>0</v>
      </c>
      <c r="K156" s="33">
        <f t="shared" si="104"/>
        <v>0</v>
      </c>
      <c r="L156" s="1"/>
      <c r="M156" s="21"/>
      <c r="N156" s="1"/>
    </row>
    <row r="157" spans="1:20" ht="38.25" x14ac:dyDescent="0.2">
      <c r="A157" s="30" t="s">
        <v>1350</v>
      </c>
      <c r="B157" s="46" t="s">
        <v>447</v>
      </c>
      <c r="C157" s="60" t="s">
        <v>448</v>
      </c>
      <c r="D157" s="55" t="s">
        <v>10</v>
      </c>
      <c r="E157" s="31" t="s">
        <v>149</v>
      </c>
      <c r="F157" s="32"/>
      <c r="G157" s="32"/>
      <c r="H157" s="31">
        <f t="shared" si="101"/>
        <v>0</v>
      </c>
      <c r="I157" s="33">
        <f t="shared" si="102"/>
        <v>0</v>
      </c>
      <c r="J157" s="33">
        <f t="shared" si="103"/>
        <v>0</v>
      </c>
      <c r="K157" s="33">
        <f t="shared" si="104"/>
        <v>0</v>
      </c>
      <c r="L157" s="1"/>
      <c r="M157" s="1"/>
      <c r="N157" s="1"/>
    </row>
    <row r="158" spans="1:20" ht="38.25" x14ac:dyDescent="0.2">
      <c r="A158" s="30" t="s">
        <v>1351</v>
      </c>
      <c r="B158" s="46" t="s">
        <v>449</v>
      </c>
      <c r="C158" s="60" t="s">
        <v>450</v>
      </c>
      <c r="D158" s="55" t="s">
        <v>10</v>
      </c>
      <c r="E158" s="31" t="s">
        <v>63</v>
      </c>
      <c r="F158" s="32"/>
      <c r="G158" s="32"/>
      <c r="H158" s="31">
        <f t="shared" si="101"/>
        <v>0</v>
      </c>
      <c r="I158" s="33">
        <f t="shared" si="102"/>
        <v>0</v>
      </c>
      <c r="J158" s="33">
        <f t="shared" si="103"/>
        <v>0</v>
      </c>
      <c r="K158" s="33">
        <f t="shared" si="104"/>
        <v>0</v>
      </c>
      <c r="L158" s="1"/>
      <c r="M158" s="1"/>
      <c r="N158" s="1"/>
    </row>
    <row r="159" spans="1:20" ht="38.25" x14ac:dyDescent="0.2">
      <c r="A159" s="30" t="s">
        <v>1352</v>
      </c>
      <c r="B159" s="46" t="s">
        <v>1003</v>
      </c>
      <c r="C159" s="60" t="s">
        <v>451</v>
      </c>
      <c r="D159" s="55" t="s">
        <v>10</v>
      </c>
      <c r="E159" s="31" t="s">
        <v>61</v>
      </c>
      <c r="F159" s="32"/>
      <c r="G159" s="32"/>
      <c r="H159" s="31">
        <f t="shared" si="101"/>
        <v>0</v>
      </c>
      <c r="I159" s="33">
        <f t="shared" si="102"/>
        <v>0</v>
      </c>
      <c r="J159" s="33">
        <f t="shared" si="103"/>
        <v>0</v>
      </c>
      <c r="K159" s="33">
        <f t="shared" si="104"/>
        <v>0</v>
      </c>
      <c r="L159" s="1"/>
      <c r="M159" s="7" t="s">
        <v>38</v>
      </c>
      <c r="N159" s="8"/>
      <c r="O159" s="1"/>
      <c r="P159" s="1"/>
      <c r="Q159" s="1"/>
      <c r="R159" s="1"/>
      <c r="S159" s="1"/>
      <c r="T159" s="1"/>
    </row>
    <row r="160" spans="1:20" ht="38.25" x14ac:dyDescent="0.2">
      <c r="A160" s="30" t="s">
        <v>1353</v>
      </c>
      <c r="B160" s="46" t="s">
        <v>131</v>
      </c>
      <c r="C160" s="60" t="s">
        <v>132</v>
      </c>
      <c r="D160" s="55" t="s">
        <v>10</v>
      </c>
      <c r="E160" s="31" t="s">
        <v>61</v>
      </c>
      <c r="F160" s="32"/>
      <c r="G160" s="32"/>
      <c r="H160" s="31">
        <f t="shared" si="101"/>
        <v>0</v>
      </c>
      <c r="I160" s="33">
        <f t="shared" si="102"/>
        <v>0</v>
      </c>
      <c r="J160" s="33">
        <f t="shared" si="103"/>
        <v>0</v>
      </c>
      <c r="K160" s="33">
        <f t="shared" si="104"/>
        <v>0</v>
      </c>
      <c r="L160" s="1"/>
      <c r="M160" s="7" t="s">
        <v>38</v>
      </c>
      <c r="N160" s="8"/>
      <c r="O160" s="1"/>
      <c r="P160" s="1"/>
      <c r="Q160" s="1"/>
      <c r="R160" s="1"/>
      <c r="S160" s="1"/>
      <c r="T160" s="1"/>
    </row>
    <row r="161" spans="1:20" ht="38.25" x14ac:dyDescent="0.2">
      <c r="A161" s="30" t="s">
        <v>1354</v>
      </c>
      <c r="B161" s="46" t="s">
        <v>452</v>
      </c>
      <c r="C161" s="60" t="s">
        <v>453</v>
      </c>
      <c r="D161" s="55" t="s">
        <v>10</v>
      </c>
      <c r="E161" s="31" t="s">
        <v>134</v>
      </c>
      <c r="F161" s="32"/>
      <c r="G161" s="32"/>
      <c r="H161" s="31">
        <f t="shared" si="101"/>
        <v>0</v>
      </c>
      <c r="I161" s="33">
        <f t="shared" si="102"/>
        <v>0</v>
      </c>
      <c r="J161" s="33">
        <f t="shared" si="103"/>
        <v>0</v>
      </c>
      <c r="K161" s="33">
        <f t="shared" si="104"/>
        <v>0</v>
      </c>
      <c r="L161" s="1"/>
      <c r="M161" s="1"/>
      <c r="N161" s="1"/>
    </row>
    <row r="162" spans="1:20" ht="38.25" x14ac:dyDescent="0.2">
      <c r="A162" s="30" t="s">
        <v>1355</v>
      </c>
      <c r="B162" s="46" t="s">
        <v>454</v>
      </c>
      <c r="C162" s="60" t="s">
        <v>455</v>
      </c>
      <c r="D162" s="55" t="s">
        <v>10</v>
      </c>
      <c r="E162" s="31" t="s">
        <v>104</v>
      </c>
      <c r="F162" s="32"/>
      <c r="G162" s="32"/>
      <c r="H162" s="31">
        <f t="shared" si="101"/>
        <v>0</v>
      </c>
      <c r="I162" s="33">
        <f t="shared" si="102"/>
        <v>0</v>
      </c>
      <c r="J162" s="33">
        <f t="shared" si="103"/>
        <v>0</v>
      </c>
      <c r="K162" s="33">
        <f t="shared" si="104"/>
        <v>0</v>
      </c>
      <c r="L162" s="1"/>
      <c r="M162" s="1"/>
      <c r="N162" s="1"/>
    </row>
    <row r="163" spans="1:20" ht="38.25" x14ac:dyDescent="0.2">
      <c r="A163" s="30" t="s">
        <v>1356</v>
      </c>
      <c r="B163" s="46" t="s">
        <v>456</v>
      </c>
      <c r="C163" s="60" t="s">
        <v>457</v>
      </c>
      <c r="D163" s="55" t="s">
        <v>10</v>
      </c>
      <c r="E163" s="31" t="s">
        <v>60</v>
      </c>
      <c r="F163" s="32"/>
      <c r="G163" s="32"/>
      <c r="H163" s="31">
        <f t="shared" si="101"/>
        <v>0</v>
      </c>
      <c r="I163" s="33">
        <f t="shared" si="102"/>
        <v>0</v>
      </c>
      <c r="J163" s="33">
        <f t="shared" si="103"/>
        <v>0</v>
      </c>
      <c r="K163" s="33">
        <f t="shared" si="104"/>
        <v>0</v>
      </c>
      <c r="L163" s="1"/>
      <c r="M163" s="1"/>
      <c r="N163" s="1"/>
    </row>
    <row r="164" spans="1:20" ht="12.75" x14ac:dyDescent="0.2">
      <c r="A164" s="30" t="s">
        <v>1357</v>
      </c>
      <c r="B164" s="46" t="s">
        <v>458</v>
      </c>
      <c r="C164" s="60" t="s">
        <v>459</v>
      </c>
      <c r="D164" s="55" t="s">
        <v>10</v>
      </c>
      <c r="E164" s="31" t="s">
        <v>43</v>
      </c>
      <c r="F164" s="32"/>
      <c r="G164" s="32"/>
      <c r="H164" s="31">
        <f t="shared" si="101"/>
        <v>0</v>
      </c>
      <c r="I164" s="33">
        <f t="shared" si="102"/>
        <v>0</v>
      </c>
      <c r="J164" s="33">
        <f t="shared" si="103"/>
        <v>0</v>
      </c>
      <c r="K164" s="33">
        <f t="shared" si="104"/>
        <v>0</v>
      </c>
      <c r="L164" s="1"/>
      <c r="M164" s="7" t="s">
        <v>38</v>
      </c>
      <c r="N164" s="8"/>
      <c r="O164" s="1"/>
      <c r="P164" s="1"/>
      <c r="Q164" s="1"/>
      <c r="R164" s="1"/>
      <c r="S164" s="1"/>
      <c r="T164" s="1"/>
    </row>
    <row r="165" spans="1:20" ht="38.25" x14ac:dyDescent="0.2">
      <c r="A165" s="30" t="s">
        <v>1358</v>
      </c>
      <c r="B165" s="46" t="s">
        <v>460</v>
      </c>
      <c r="C165" s="60" t="s">
        <v>461</v>
      </c>
      <c r="D165" s="55" t="s">
        <v>10</v>
      </c>
      <c r="E165" s="31" t="s">
        <v>43</v>
      </c>
      <c r="F165" s="32"/>
      <c r="G165" s="32"/>
      <c r="H165" s="31">
        <f t="shared" si="101"/>
        <v>0</v>
      </c>
      <c r="I165" s="33">
        <f t="shared" si="102"/>
        <v>0</v>
      </c>
      <c r="J165" s="33">
        <f t="shared" si="103"/>
        <v>0</v>
      </c>
      <c r="K165" s="33">
        <f t="shared" si="104"/>
        <v>0</v>
      </c>
      <c r="L165" s="1"/>
      <c r="M165" s="7" t="s">
        <v>38</v>
      </c>
      <c r="N165" s="8"/>
      <c r="O165" s="1"/>
      <c r="P165" s="1"/>
      <c r="Q165" s="1"/>
      <c r="R165" s="1"/>
      <c r="S165" s="1"/>
      <c r="T165" s="1"/>
    </row>
    <row r="166" spans="1:20" ht="38.25" x14ac:dyDescent="0.2">
      <c r="A166" s="30" t="s">
        <v>1359</v>
      </c>
      <c r="B166" s="46" t="s">
        <v>462</v>
      </c>
      <c r="C166" s="60" t="s">
        <v>463</v>
      </c>
      <c r="D166" s="55" t="s">
        <v>10</v>
      </c>
      <c r="E166" s="31" t="s">
        <v>60</v>
      </c>
      <c r="F166" s="32"/>
      <c r="G166" s="32"/>
      <c r="H166" s="31">
        <f t="shared" si="101"/>
        <v>0</v>
      </c>
      <c r="I166" s="33">
        <f t="shared" si="102"/>
        <v>0</v>
      </c>
      <c r="J166" s="33">
        <f t="shared" si="103"/>
        <v>0</v>
      </c>
      <c r="K166" s="33">
        <f t="shared" si="104"/>
        <v>0</v>
      </c>
      <c r="L166" s="1"/>
      <c r="M166" s="1"/>
      <c r="N166" s="1"/>
    </row>
    <row r="167" spans="1:20" ht="38.25" x14ac:dyDescent="0.2">
      <c r="A167" s="30" t="s">
        <v>1360</v>
      </c>
      <c r="B167" s="46" t="s">
        <v>464</v>
      </c>
      <c r="C167" s="60" t="s">
        <v>465</v>
      </c>
      <c r="D167" s="55" t="s">
        <v>10</v>
      </c>
      <c r="E167" s="31" t="s">
        <v>43</v>
      </c>
      <c r="F167" s="32"/>
      <c r="G167" s="32"/>
      <c r="H167" s="31">
        <f t="shared" si="101"/>
        <v>0</v>
      </c>
      <c r="I167" s="33">
        <f t="shared" si="102"/>
        <v>0</v>
      </c>
      <c r="J167" s="33">
        <f t="shared" si="103"/>
        <v>0</v>
      </c>
      <c r="K167" s="33">
        <f t="shared" si="104"/>
        <v>0</v>
      </c>
      <c r="L167" s="1"/>
      <c r="M167" s="7" t="s">
        <v>38</v>
      </c>
      <c r="N167" s="8"/>
      <c r="O167" s="1"/>
      <c r="P167" s="1"/>
      <c r="Q167" s="1"/>
      <c r="R167" s="1"/>
      <c r="S167" s="1"/>
      <c r="T167" s="1"/>
    </row>
    <row r="168" spans="1:20" ht="38.25" x14ac:dyDescent="0.2">
      <c r="A168" s="30" t="s">
        <v>1361</v>
      </c>
      <c r="B168" s="46" t="s">
        <v>466</v>
      </c>
      <c r="C168" s="60" t="s">
        <v>467</v>
      </c>
      <c r="D168" s="55" t="s">
        <v>10</v>
      </c>
      <c r="E168" s="31" t="s">
        <v>43</v>
      </c>
      <c r="F168" s="32"/>
      <c r="G168" s="32"/>
      <c r="H168" s="31">
        <f t="shared" si="101"/>
        <v>0</v>
      </c>
      <c r="I168" s="33">
        <f t="shared" si="102"/>
        <v>0</v>
      </c>
      <c r="J168" s="33">
        <f t="shared" si="103"/>
        <v>0</v>
      </c>
      <c r="K168" s="33">
        <f t="shared" si="104"/>
        <v>0</v>
      </c>
      <c r="L168" s="1"/>
      <c r="M168" s="7" t="s">
        <v>38</v>
      </c>
      <c r="N168" s="8"/>
      <c r="O168" s="1"/>
      <c r="P168" s="1"/>
      <c r="Q168" s="1"/>
      <c r="R168" s="1"/>
      <c r="S168" s="1"/>
      <c r="T168" s="1"/>
    </row>
    <row r="169" spans="1:20" ht="38.25" x14ac:dyDescent="0.2">
      <c r="A169" s="30" t="s">
        <v>1362</v>
      </c>
      <c r="B169" s="46" t="s">
        <v>468</v>
      </c>
      <c r="C169" s="60" t="s">
        <v>469</v>
      </c>
      <c r="D169" s="55" t="s">
        <v>10</v>
      </c>
      <c r="E169" s="31" t="s">
        <v>44</v>
      </c>
      <c r="F169" s="32"/>
      <c r="G169" s="32"/>
      <c r="H169" s="31">
        <f t="shared" si="101"/>
        <v>0</v>
      </c>
      <c r="I169" s="33">
        <f t="shared" si="102"/>
        <v>0</v>
      </c>
      <c r="J169" s="33">
        <f t="shared" si="103"/>
        <v>0</v>
      </c>
      <c r="K169" s="33">
        <f t="shared" si="104"/>
        <v>0</v>
      </c>
      <c r="L169" s="1"/>
      <c r="M169" s="7" t="s">
        <v>38</v>
      </c>
      <c r="N169" s="8"/>
      <c r="O169" s="1"/>
      <c r="P169" s="1"/>
      <c r="Q169" s="1"/>
      <c r="R169" s="1"/>
      <c r="S169" s="1"/>
      <c r="T169" s="1"/>
    </row>
    <row r="170" spans="1:20" ht="38.25" x14ac:dyDescent="0.2">
      <c r="A170" s="30" t="s">
        <v>1363</v>
      </c>
      <c r="B170" s="46" t="s">
        <v>470</v>
      </c>
      <c r="C170" s="60" t="s">
        <v>471</v>
      </c>
      <c r="D170" s="55" t="s">
        <v>10</v>
      </c>
      <c r="E170" s="31" t="s">
        <v>61</v>
      </c>
      <c r="F170" s="32"/>
      <c r="G170" s="32"/>
      <c r="H170" s="31">
        <f t="shared" si="101"/>
        <v>0</v>
      </c>
      <c r="I170" s="33">
        <f t="shared" si="102"/>
        <v>0</v>
      </c>
      <c r="J170" s="33">
        <f t="shared" si="103"/>
        <v>0</v>
      </c>
      <c r="K170" s="33">
        <f t="shared" si="104"/>
        <v>0</v>
      </c>
      <c r="L170" s="1"/>
      <c r="M170" s="7" t="s">
        <v>38</v>
      </c>
      <c r="N170" s="8"/>
      <c r="O170" s="1"/>
      <c r="P170" s="1"/>
      <c r="Q170" s="1"/>
      <c r="R170" s="1"/>
      <c r="S170" s="1"/>
      <c r="T170" s="1"/>
    </row>
    <row r="171" spans="1:20" ht="38.25" x14ac:dyDescent="0.2">
      <c r="A171" s="30" t="s">
        <v>1364</v>
      </c>
      <c r="B171" s="46" t="s">
        <v>472</v>
      </c>
      <c r="C171" s="60" t="s">
        <v>473</v>
      </c>
      <c r="D171" s="55" t="s">
        <v>10</v>
      </c>
      <c r="E171" s="31" t="s">
        <v>61</v>
      </c>
      <c r="F171" s="32"/>
      <c r="G171" s="32"/>
      <c r="H171" s="31">
        <f t="shared" si="101"/>
        <v>0</v>
      </c>
      <c r="I171" s="33">
        <f t="shared" si="102"/>
        <v>0</v>
      </c>
      <c r="J171" s="33">
        <f t="shared" si="103"/>
        <v>0</v>
      </c>
      <c r="K171" s="33">
        <f t="shared" si="104"/>
        <v>0</v>
      </c>
      <c r="L171" s="1"/>
      <c r="M171" s="1"/>
      <c r="N171" s="1"/>
    </row>
    <row r="172" spans="1:20" ht="38.25" x14ac:dyDescent="0.2">
      <c r="A172" s="30" t="s">
        <v>1365</v>
      </c>
      <c r="B172" s="46" t="s">
        <v>135</v>
      </c>
      <c r="C172" s="60" t="s">
        <v>136</v>
      </c>
      <c r="D172" s="55" t="s">
        <v>10</v>
      </c>
      <c r="E172" s="31" t="s">
        <v>127</v>
      </c>
      <c r="F172" s="32"/>
      <c r="G172" s="32"/>
      <c r="H172" s="31">
        <f t="shared" si="101"/>
        <v>0</v>
      </c>
      <c r="I172" s="33">
        <f t="shared" si="102"/>
        <v>0</v>
      </c>
      <c r="J172" s="33">
        <f t="shared" si="103"/>
        <v>0</v>
      </c>
      <c r="K172" s="33">
        <f t="shared" si="104"/>
        <v>0</v>
      </c>
      <c r="L172" s="1"/>
      <c r="M172" s="7"/>
      <c r="N172" s="8"/>
      <c r="O172" s="1"/>
      <c r="P172" s="1"/>
      <c r="Q172" s="1"/>
      <c r="R172" s="1"/>
      <c r="S172" s="1"/>
      <c r="T172" s="1"/>
    </row>
    <row r="173" spans="1:20" ht="38.25" x14ac:dyDescent="0.2">
      <c r="A173" s="30" t="s">
        <v>1366</v>
      </c>
      <c r="B173" s="46" t="s">
        <v>474</v>
      </c>
      <c r="C173" s="60" t="s">
        <v>475</v>
      </c>
      <c r="D173" s="55" t="s">
        <v>10</v>
      </c>
      <c r="E173" s="31" t="s">
        <v>60</v>
      </c>
      <c r="F173" s="32"/>
      <c r="G173" s="32"/>
      <c r="H173" s="31">
        <f t="shared" si="101"/>
        <v>0</v>
      </c>
      <c r="I173" s="33">
        <f t="shared" si="102"/>
        <v>0</v>
      </c>
      <c r="J173" s="33">
        <f t="shared" si="103"/>
        <v>0</v>
      </c>
      <c r="K173" s="33">
        <f t="shared" si="104"/>
        <v>0</v>
      </c>
      <c r="L173" s="1"/>
      <c r="M173" s="1"/>
      <c r="N173" s="1"/>
    </row>
    <row r="174" spans="1:20" ht="38.25" x14ac:dyDescent="0.2">
      <c r="A174" s="30" t="s">
        <v>1367</v>
      </c>
      <c r="B174" s="46" t="s">
        <v>125</v>
      </c>
      <c r="C174" s="60" t="s">
        <v>126</v>
      </c>
      <c r="D174" s="55" t="s">
        <v>59</v>
      </c>
      <c r="E174" s="31" t="s">
        <v>476</v>
      </c>
      <c r="F174" s="32"/>
      <c r="G174" s="32"/>
      <c r="H174" s="31">
        <f t="shared" si="101"/>
        <v>0</v>
      </c>
      <c r="I174" s="33">
        <f t="shared" si="102"/>
        <v>0</v>
      </c>
      <c r="J174" s="33">
        <f t="shared" si="103"/>
        <v>0</v>
      </c>
      <c r="K174" s="33">
        <f t="shared" si="104"/>
        <v>0</v>
      </c>
      <c r="L174" s="1"/>
      <c r="M174" s="1"/>
      <c r="N174" s="1"/>
    </row>
    <row r="175" spans="1:20" ht="38.25" x14ac:dyDescent="0.2">
      <c r="A175" s="30" t="s">
        <v>1368</v>
      </c>
      <c r="B175" s="46" t="s">
        <v>477</v>
      </c>
      <c r="C175" s="60" t="s">
        <v>478</v>
      </c>
      <c r="D175" s="55" t="s">
        <v>59</v>
      </c>
      <c r="E175" s="31" t="s">
        <v>479</v>
      </c>
      <c r="F175" s="32"/>
      <c r="G175" s="32"/>
      <c r="H175" s="31">
        <f t="shared" si="101"/>
        <v>0</v>
      </c>
      <c r="I175" s="33">
        <f t="shared" si="102"/>
        <v>0</v>
      </c>
      <c r="J175" s="33">
        <f t="shared" si="103"/>
        <v>0</v>
      </c>
      <c r="K175" s="33">
        <f t="shared" si="104"/>
        <v>0</v>
      </c>
      <c r="L175" s="1"/>
      <c r="M175" s="7" t="s">
        <v>38</v>
      </c>
      <c r="N175" s="8"/>
      <c r="O175" s="1"/>
      <c r="P175" s="1"/>
      <c r="Q175" s="1"/>
      <c r="R175" s="1"/>
      <c r="S175" s="1"/>
      <c r="T175" s="1"/>
    </row>
    <row r="176" spans="1:20" ht="38.25" x14ac:dyDescent="0.2">
      <c r="A176" s="30" t="s">
        <v>1369</v>
      </c>
      <c r="B176" s="46" t="s">
        <v>480</v>
      </c>
      <c r="C176" s="60" t="s">
        <v>481</v>
      </c>
      <c r="D176" s="55" t="s">
        <v>59</v>
      </c>
      <c r="E176" s="31" t="s">
        <v>482</v>
      </c>
      <c r="F176" s="32"/>
      <c r="G176" s="32"/>
      <c r="H176" s="31">
        <f t="shared" si="101"/>
        <v>0</v>
      </c>
      <c r="I176" s="33">
        <f t="shared" si="102"/>
        <v>0</v>
      </c>
      <c r="J176" s="33">
        <f t="shared" si="103"/>
        <v>0</v>
      </c>
      <c r="K176" s="33">
        <f t="shared" si="104"/>
        <v>0</v>
      </c>
      <c r="L176" s="1"/>
      <c r="M176" s="7" t="s">
        <v>38</v>
      </c>
      <c r="N176" s="8"/>
      <c r="O176" s="1"/>
      <c r="P176" s="1"/>
      <c r="Q176" s="1"/>
      <c r="R176" s="1"/>
      <c r="S176" s="1"/>
      <c r="T176" s="1"/>
    </row>
    <row r="177" spans="1:20" ht="38.25" x14ac:dyDescent="0.2">
      <c r="A177" s="30" t="s">
        <v>1370</v>
      </c>
      <c r="B177" s="46" t="s">
        <v>483</v>
      </c>
      <c r="C177" s="60" t="s">
        <v>484</v>
      </c>
      <c r="D177" s="55" t="s">
        <v>59</v>
      </c>
      <c r="E177" s="31" t="s">
        <v>485</v>
      </c>
      <c r="F177" s="32"/>
      <c r="G177" s="32"/>
      <c r="H177" s="31">
        <f t="shared" si="101"/>
        <v>0</v>
      </c>
      <c r="I177" s="33">
        <f t="shared" si="102"/>
        <v>0</v>
      </c>
      <c r="J177" s="33">
        <f t="shared" si="103"/>
        <v>0</v>
      </c>
      <c r="K177" s="33">
        <f t="shared" si="104"/>
        <v>0</v>
      </c>
      <c r="L177" s="1"/>
      <c r="M177" s="1"/>
      <c r="N177" s="1"/>
    </row>
    <row r="178" spans="1:20" ht="25.5" x14ac:dyDescent="0.2">
      <c r="A178" s="30" t="s">
        <v>1371</v>
      </c>
      <c r="B178" s="46" t="s">
        <v>486</v>
      </c>
      <c r="C178" s="60" t="s">
        <v>487</v>
      </c>
      <c r="D178" s="55" t="s">
        <v>59</v>
      </c>
      <c r="E178" s="31" t="s">
        <v>488</v>
      </c>
      <c r="F178" s="32"/>
      <c r="G178" s="32"/>
      <c r="H178" s="31">
        <f t="shared" si="101"/>
        <v>0</v>
      </c>
      <c r="I178" s="33">
        <f t="shared" si="102"/>
        <v>0</v>
      </c>
      <c r="J178" s="33">
        <f t="shared" si="103"/>
        <v>0</v>
      </c>
      <c r="K178" s="33">
        <f t="shared" si="104"/>
        <v>0</v>
      </c>
      <c r="L178" s="1"/>
      <c r="M178" s="7" t="s">
        <v>38</v>
      </c>
      <c r="N178" s="8"/>
      <c r="O178" s="1"/>
      <c r="P178" s="1"/>
      <c r="Q178" s="1"/>
      <c r="R178" s="1"/>
      <c r="S178" s="1"/>
      <c r="T178" s="1"/>
    </row>
    <row r="179" spans="1:20" ht="25.5" x14ac:dyDescent="0.2">
      <c r="A179" s="30" t="s">
        <v>1372</v>
      </c>
      <c r="B179" s="46" t="s">
        <v>489</v>
      </c>
      <c r="C179" s="60" t="s">
        <v>490</v>
      </c>
      <c r="D179" s="55" t="s">
        <v>59</v>
      </c>
      <c r="E179" s="31" t="s">
        <v>491</v>
      </c>
      <c r="F179" s="32"/>
      <c r="G179" s="32"/>
      <c r="H179" s="31">
        <f t="shared" si="101"/>
        <v>0</v>
      </c>
      <c r="I179" s="33">
        <f t="shared" si="102"/>
        <v>0</v>
      </c>
      <c r="J179" s="33">
        <f t="shared" si="103"/>
        <v>0</v>
      </c>
      <c r="K179" s="33">
        <f t="shared" si="104"/>
        <v>0</v>
      </c>
      <c r="L179" s="1"/>
      <c r="M179" s="7" t="s">
        <v>38</v>
      </c>
      <c r="N179" s="8"/>
      <c r="O179" s="1"/>
      <c r="P179" s="1"/>
      <c r="Q179" s="1"/>
      <c r="R179" s="1"/>
      <c r="S179" s="1"/>
      <c r="T179" s="1"/>
    </row>
    <row r="180" spans="1:20" ht="25.5" x14ac:dyDescent="0.2">
      <c r="A180" s="30" t="s">
        <v>1373</v>
      </c>
      <c r="B180" s="46" t="s">
        <v>492</v>
      </c>
      <c r="C180" s="60" t="s">
        <v>493</v>
      </c>
      <c r="D180" s="55" t="s">
        <v>10</v>
      </c>
      <c r="E180" s="31" t="s">
        <v>134</v>
      </c>
      <c r="F180" s="32"/>
      <c r="G180" s="32"/>
      <c r="H180" s="31">
        <f t="shared" si="101"/>
        <v>0</v>
      </c>
      <c r="I180" s="33">
        <f t="shared" si="102"/>
        <v>0</v>
      </c>
      <c r="J180" s="33">
        <f t="shared" si="103"/>
        <v>0</v>
      </c>
      <c r="K180" s="33">
        <f t="shared" si="104"/>
        <v>0</v>
      </c>
      <c r="L180" s="1"/>
      <c r="M180" s="7" t="s">
        <v>38</v>
      </c>
      <c r="N180" s="8"/>
      <c r="O180" s="1"/>
      <c r="P180" s="1"/>
      <c r="Q180" s="1"/>
      <c r="R180" s="1"/>
      <c r="S180" s="1"/>
      <c r="T180" s="1"/>
    </row>
    <row r="181" spans="1:20" ht="25.5" x14ac:dyDescent="0.2">
      <c r="A181" s="30" t="s">
        <v>1374</v>
      </c>
      <c r="B181" s="46" t="s">
        <v>494</v>
      </c>
      <c r="C181" s="60" t="s">
        <v>495</v>
      </c>
      <c r="D181" s="55" t="s">
        <v>10</v>
      </c>
      <c r="E181" s="31" t="s">
        <v>43</v>
      </c>
      <c r="F181" s="32"/>
      <c r="G181" s="32"/>
      <c r="H181" s="31">
        <f t="shared" si="101"/>
        <v>0</v>
      </c>
      <c r="I181" s="33">
        <f t="shared" si="102"/>
        <v>0</v>
      </c>
      <c r="J181" s="33">
        <f t="shared" si="103"/>
        <v>0</v>
      </c>
      <c r="K181" s="33">
        <f t="shared" si="104"/>
        <v>0</v>
      </c>
      <c r="L181" s="1"/>
      <c r="M181" s="7" t="s">
        <v>38</v>
      </c>
      <c r="N181" s="8"/>
      <c r="O181" s="1"/>
      <c r="P181" s="1"/>
      <c r="Q181" s="1"/>
      <c r="R181" s="1"/>
      <c r="S181" s="1"/>
      <c r="T181" s="1"/>
    </row>
    <row r="182" spans="1:20" ht="25.5" x14ac:dyDescent="0.2">
      <c r="A182" s="30" t="s">
        <v>1375</v>
      </c>
      <c r="B182" s="46" t="s">
        <v>408</v>
      </c>
      <c r="C182" s="60" t="s">
        <v>409</v>
      </c>
      <c r="D182" s="55" t="s">
        <v>206</v>
      </c>
      <c r="E182" s="31" t="s">
        <v>496</v>
      </c>
      <c r="F182" s="32"/>
      <c r="G182" s="32"/>
      <c r="H182" s="31">
        <f t="shared" si="101"/>
        <v>0</v>
      </c>
      <c r="I182" s="33">
        <f t="shared" si="102"/>
        <v>0</v>
      </c>
      <c r="J182" s="33">
        <f t="shared" si="103"/>
        <v>0</v>
      </c>
      <c r="K182" s="33">
        <f t="shared" si="104"/>
        <v>0</v>
      </c>
      <c r="L182" s="1"/>
      <c r="M182" s="1"/>
      <c r="N182" s="1"/>
    </row>
    <row r="183" spans="1:20" ht="12.75" x14ac:dyDescent="0.2">
      <c r="A183" s="30" t="s">
        <v>1376</v>
      </c>
      <c r="B183" s="46" t="s">
        <v>497</v>
      </c>
      <c r="C183" s="60" t="s">
        <v>498</v>
      </c>
      <c r="D183" s="55" t="s">
        <v>206</v>
      </c>
      <c r="E183" s="31" t="s">
        <v>499</v>
      </c>
      <c r="F183" s="32"/>
      <c r="G183" s="32"/>
      <c r="H183" s="31">
        <f t="shared" si="101"/>
        <v>0</v>
      </c>
      <c r="I183" s="33">
        <f t="shared" si="102"/>
        <v>0</v>
      </c>
      <c r="J183" s="33">
        <f t="shared" si="103"/>
        <v>0</v>
      </c>
      <c r="K183" s="33">
        <f t="shared" si="104"/>
        <v>0</v>
      </c>
      <c r="L183" s="1"/>
      <c r="M183" s="1"/>
      <c r="N183" s="1"/>
    </row>
    <row r="184" spans="1:20" ht="12.75" x14ac:dyDescent="0.2">
      <c r="A184" s="10" t="s">
        <v>1377</v>
      </c>
      <c r="B184" s="45"/>
      <c r="C184" s="61" t="s">
        <v>500</v>
      </c>
      <c r="D184" s="54"/>
      <c r="E184" s="11"/>
      <c r="F184" s="126"/>
      <c r="G184" s="126"/>
      <c r="H184" s="11"/>
      <c r="I184" s="9">
        <f>SUM(I185:I196)</f>
        <v>0</v>
      </c>
      <c r="J184" s="9">
        <f t="shared" ref="J184:K184" si="105">SUM(J185:J196)</f>
        <v>0</v>
      </c>
      <c r="K184" s="9">
        <f t="shared" si="105"/>
        <v>0</v>
      </c>
      <c r="L184" s="1"/>
      <c r="M184" s="7" t="s">
        <v>38</v>
      </c>
      <c r="N184" s="8"/>
      <c r="O184" s="1"/>
      <c r="P184" s="1"/>
      <c r="Q184" s="1"/>
      <c r="R184" s="1"/>
      <c r="S184" s="1"/>
      <c r="T184" s="1"/>
    </row>
    <row r="185" spans="1:20" ht="25.5" x14ac:dyDescent="0.2">
      <c r="A185" s="30" t="s">
        <v>1378</v>
      </c>
      <c r="B185" s="46" t="s">
        <v>408</v>
      </c>
      <c r="C185" s="60" t="s">
        <v>409</v>
      </c>
      <c r="D185" s="55" t="s">
        <v>206</v>
      </c>
      <c r="E185" s="31" t="s">
        <v>501</v>
      </c>
      <c r="F185" s="32"/>
      <c r="G185" s="32"/>
      <c r="H185" s="31">
        <f t="shared" ref="H185:H196" si="106">F185+G185</f>
        <v>0</v>
      </c>
      <c r="I185" s="33">
        <f t="shared" ref="I185:I196" si="107">F185*E185</f>
        <v>0</v>
      </c>
      <c r="J185" s="33">
        <f t="shared" ref="J185:J196" si="108">G185*E185</f>
        <v>0</v>
      </c>
      <c r="K185" s="33">
        <f t="shared" ref="K185:K196" si="109">I185+J185</f>
        <v>0</v>
      </c>
      <c r="L185" s="1"/>
      <c r="M185" s="7" t="s">
        <v>38</v>
      </c>
      <c r="N185" s="8"/>
      <c r="O185" s="1"/>
      <c r="P185" s="1"/>
      <c r="Q185" s="1"/>
      <c r="R185" s="1"/>
      <c r="S185" s="1"/>
      <c r="T185" s="1"/>
    </row>
    <row r="186" spans="1:20" ht="25.5" x14ac:dyDescent="0.2">
      <c r="A186" s="30" t="s">
        <v>1379</v>
      </c>
      <c r="B186" s="46" t="s">
        <v>289</v>
      </c>
      <c r="C186" s="60" t="s">
        <v>290</v>
      </c>
      <c r="D186" s="55" t="s">
        <v>206</v>
      </c>
      <c r="E186" s="31" t="s">
        <v>295</v>
      </c>
      <c r="F186" s="32"/>
      <c r="G186" s="32"/>
      <c r="H186" s="31">
        <f t="shared" si="106"/>
        <v>0</v>
      </c>
      <c r="I186" s="33">
        <f t="shared" si="107"/>
        <v>0</v>
      </c>
      <c r="J186" s="33">
        <f t="shared" si="108"/>
        <v>0</v>
      </c>
      <c r="K186" s="33">
        <f t="shared" si="109"/>
        <v>0</v>
      </c>
      <c r="L186" s="1"/>
      <c r="M186" s="1"/>
      <c r="N186" s="1"/>
    </row>
    <row r="187" spans="1:20" ht="12.75" x14ac:dyDescent="0.2">
      <c r="A187" s="30" t="s">
        <v>1380</v>
      </c>
      <c r="B187" s="46" t="s">
        <v>497</v>
      </c>
      <c r="C187" s="60" t="s">
        <v>498</v>
      </c>
      <c r="D187" s="55" t="s">
        <v>206</v>
      </c>
      <c r="E187" s="31" t="s">
        <v>502</v>
      </c>
      <c r="F187" s="32"/>
      <c r="G187" s="32"/>
      <c r="H187" s="31">
        <f t="shared" si="106"/>
        <v>0</v>
      </c>
      <c r="I187" s="33">
        <f t="shared" si="107"/>
        <v>0</v>
      </c>
      <c r="J187" s="33">
        <f t="shared" si="108"/>
        <v>0</v>
      </c>
      <c r="K187" s="33">
        <f t="shared" si="109"/>
        <v>0</v>
      </c>
      <c r="L187" s="1"/>
      <c r="M187" s="1"/>
      <c r="N187" s="1"/>
    </row>
    <row r="188" spans="1:20" ht="51" x14ac:dyDescent="0.2">
      <c r="A188" s="30" t="s">
        <v>1381</v>
      </c>
      <c r="B188" s="46" t="s">
        <v>503</v>
      </c>
      <c r="C188" s="60" t="s">
        <v>504</v>
      </c>
      <c r="D188" s="55" t="s">
        <v>205</v>
      </c>
      <c r="E188" s="31" t="s">
        <v>505</v>
      </c>
      <c r="F188" s="32"/>
      <c r="G188" s="32"/>
      <c r="H188" s="31">
        <f t="shared" si="106"/>
        <v>0</v>
      </c>
      <c r="I188" s="33">
        <f t="shared" si="107"/>
        <v>0</v>
      </c>
      <c r="J188" s="33">
        <f t="shared" si="108"/>
        <v>0</v>
      </c>
      <c r="K188" s="33">
        <f t="shared" si="109"/>
        <v>0</v>
      </c>
      <c r="L188" s="1"/>
      <c r="M188" s="7" t="s">
        <v>38</v>
      </c>
      <c r="N188" s="8"/>
      <c r="O188" s="1"/>
      <c r="P188" s="1"/>
      <c r="Q188" s="1"/>
      <c r="R188" s="1"/>
      <c r="S188" s="1"/>
      <c r="T188" s="1"/>
    </row>
    <row r="189" spans="1:20" ht="24" x14ac:dyDescent="0.2">
      <c r="A189" s="30" t="s">
        <v>1382</v>
      </c>
      <c r="B189" s="46" t="s">
        <v>506</v>
      </c>
      <c r="C189" s="60" t="s">
        <v>507</v>
      </c>
      <c r="D189" s="55" t="s">
        <v>206</v>
      </c>
      <c r="E189" s="31" t="s">
        <v>508</v>
      </c>
      <c r="F189" s="32"/>
      <c r="G189" s="32"/>
      <c r="H189" s="31">
        <f t="shared" si="106"/>
        <v>0</v>
      </c>
      <c r="I189" s="33">
        <f t="shared" si="107"/>
        <v>0</v>
      </c>
      <c r="J189" s="33">
        <f t="shared" si="108"/>
        <v>0</v>
      </c>
      <c r="K189" s="33">
        <f t="shared" si="109"/>
        <v>0</v>
      </c>
      <c r="L189" s="1"/>
      <c r="M189" s="7" t="s">
        <v>38</v>
      </c>
      <c r="N189" s="8"/>
      <c r="O189" s="1"/>
      <c r="P189" s="1"/>
      <c r="Q189" s="1"/>
      <c r="R189" s="1"/>
      <c r="S189" s="1"/>
      <c r="T189" s="1"/>
    </row>
    <row r="190" spans="1:20" ht="63.75" x14ac:dyDescent="0.2">
      <c r="A190" s="30" t="s">
        <v>1383</v>
      </c>
      <c r="B190" s="46" t="s">
        <v>362</v>
      </c>
      <c r="C190" s="60" t="s">
        <v>509</v>
      </c>
      <c r="D190" s="55" t="s">
        <v>205</v>
      </c>
      <c r="E190" s="31" t="s">
        <v>510</v>
      </c>
      <c r="F190" s="32"/>
      <c r="G190" s="32"/>
      <c r="H190" s="31">
        <f t="shared" si="106"/>
        <v>0</v>
      </c>
      <c r="I190" s="33">
        <f t="shared" si="107"/>
        <v>0</v>
      </c>
      <c r="J190" s="33">
        <f t="shared" si="108"/>
        <v>0</v>
      </c>
      <c r="K190" s="33">
        <f t="shared" si="109"/>
        <v>0</v>
      </c>
      <c r="L190" s="1"/>
      <c r="M190" s="1"/>
      <c r="N190" s="1"/>
    </row>
    <row r="191" spans="1:20" ht="25.5" x14ac:dyDescent="0.2">
      <c r="A191" s="30" t="s">
        <v>1384</v>
      </c>
      <c r="B191" s="46" t="s">
        <v>322</v>
      </c>
      <c r="C191" s="60" t="s">
        <v>323</v>
      </c>
      <c r="D191" s="55" t="s">
        <v>205</v>
      </c>
      <c r="E191" s="31" t="s">
        <v>510</v>
      </c>
      <c r="F191" s="32"/>
      <c r="G191" s="32"/>
      <c r="H191" s="31">
        <f t="shared" si="106"/>
        <v>0</v>
      </c>
      <c r="I191" s="33">
        <f t="shared" si="107"/>
        <v>0</v>
      </c>
      <c r="J191" s="33">
        <f t="shared" si="108"/>
        <v>0</v>
      </c>
      <c r="K191" s="33">
        <f t="shared" si="109"/>
        <v>0</v>
      </c>
      <c r="L191" s="1"/>
      <c r="M191" s="7" t="s">
        <v>38</v>
      </c>
      <c r="N191" s="8"/>
      <c r="O191" s="1"/>
      <c r="P191" s="1"/>
      <c r="Q191" s="1"/>
      <c r="R191" s="1"/>
      <c r="S191" s="1"/>
      <c r="T191" s="1"/>
    </row>
    <row r="192" spans="1:20" ht="25.5" x14ac:dyDescent="0.2">
      <c r="A192" s="30" t="s">
        <v>1385</v>
      </c>
      <c r="B192" s="46" t="s">
        <v>418</v>
      </c>
      <c r="C192" s="60" t="s">
        <v>419</v>
      </c>
      <c r="D192" s="55" t="s">
        <v>205</v>
      </c>
      <c r="E192" s="31" t="s">
        <v>510</v>
      </c>
      <c r="F192" s="32"/>
      <c r="G192" s="32"/>
      <c r="H192" s="31">
        <f t="shared" si="106"/>
        <v>0</v>
      </c>
      <c r="I192" s="33">
        <f t="shared" si="107"/>
        <v>0</v>
      </c>
      <c r="J192" s="33">
        <f t="shared" si="108"/>
        <v>0</v>
      </c>
      <c r="K192" s="33">
        <f t="shared" si="109"/>
        <v>0</v>
      </c>
      <c r="L192" s="1"/>
      <c r="M192" s="7" t="s">
        <v>38</v>
      </c>
      <c r="N192" s="8"/>
      <c r="O192" s="1"/>
      <c r="P192" s="1"/>
      <c r="Q192" s="1"/>
      <c r="R192" s="1"/>
      <c r="S192" s="1"/>
      <c r="T192" s="1"/>
    </row>
    <row r="193" spans="1:20" ht="12.75" x14ac:dyDescent="0.2">
      <c r="A193" s="30" t="s">
        <v>1386</v>
      </c>
      <c r="B193" s="46" t="s">
        <v>511</v>
      </c>
      <c r="C193" s="60" t="s">
        <v>512</v>
      </c>
      <c r="D193" s="55" t="s">
        <v>10</v>
      </c>
      <c r="E193" s="31" t="s">
        <v>60</v>
      </c>
      <c r="F193" s="32"/>
      <c r="G193" s="32"/>
      <c r="H193" s="31">
        <f t="shared" si="106"/>
        <v>0</v>
      </c>
      <c r="I193" s="33">
        <f t="shared" si="107"/>
        <v>0</v>
      </c>
      <c r="J193" s="33">
        <f t="shared" si="108"/>
        <v>0</v>
      </c>
      <c r="K193" s="33">
        <f t="shared" si="109"/>
        <v>0</v>
      </c>
      <c r="L193" s="1"/>
      <c r="M193" s="7" t="s">
        <v>38</v>
      </c>
      <c r="N193" s="8"/>
      <c r="O193" s="1"/>
      <c r="P193" s="1"/>
      <c r="Q193" s="1"/>
      <c r="R193" s="1"/>
      <c r="S193" s="1"/>
      <c r="T193" s="1"/>
    </row>
    <row r="194" spans="1:20" ht="12.75" x14ac:dyDescent="0.2">
      <c r="A194" s="30" t="s">
        <v>1387</v>
      </c>
      <c r="B194" s="46" t="s">
        <v>513</v>
      </c>
      <c r="C194" s="60" t="s">
        <v>514</v>
      </c>
      <c r="D194" s="55" t="s">
        <v>10</v>
      </c>
      <c r="E194" s="31" t="s">
        <v>43</v>
      </c>
      <c r="F194" s="32"/>
      <c r="G194" s="32"/>
      <c r="H194" s="31">
        <f t="shared" si="106"/>
        <v>0</v>
      </c>
      <c r="I194" s="33">
        <f t="shared" si="107"/>
        <v>0</v>
      </c>
      <c r="J194" s="33">
        <f t="shared" si="108"/>
        <v>0</v>
      </c>
      <c r="K194" s="33">
        <f t="shared" si="109"/>
        <v>0</v>
      </c>
      <c r="L194" s="1"/>
      <c r="M194" s="7" t="s">
        <v>38</v>
      </c>
      <c r="N194" s="8"/>
      <c r="O194" s="1"/>
      <c r="P194" s="1"/>
      <c r="Q194" s="1"/>
      <c r="R194" s="1"/>
      <c r="S194" s="1"/>
      <c r="T194" s="1"/>
    </row>
    <row r="195" spans="1:20" ht="51" x14ac:dyDescent="0.2">
      <c r="A195" s="30" t="s">
        <v>1388</v>
      </c>
      <c r="B195" s="46" t="s">
        <v>515</v>
      </c>
      <c r="C195" s="60" t="s">
        <v>516</v>
      </c>
      <c r="D195" s="55" t="s">
        <v>205</v>
      </c>
      <c r="E195" s="31" t="s">
        <v>517</v>
      </c>
      <c r="F195" s="32"/>
      <c r="G195" s="32"/>
      <c r="H195" s="31">
        <f t="shared" si="106"/>
        <v>0</v>
      </c>
      <c r="I195" s="33">
        <f t="shared" si="107"/>
        <v>0</v>
      </c>
      <c r="J195" s="33">
        <f t="shared" si="108"/>
        <v>0</v>
      </c>
      <c r="K195" s="33">
        <f t="shared" si="109"/>
        <v>0</v>
      </c>
      <c r="L195" s="1"/>
      <c r="M195" s="1"/>
      <c r="N195" s="1"/>
    </row>
    <row r="196" spans="1:20" ht="38.25" x14ac:dyDescent="0.2">
      <c r="A196" s="30" t="s">
        <v>1389</v>
      </c>
      <c r="B196" s="46" t="s">
        <v>518</v>
      </c>
      <c r="C196" s="60" t="s">
        <v>519</v>
      </c>
      <c r="D196" s="55" t="s">
        <v>59</v>
      </c>
      <c r="E196" s="31" t="s">
        <v>134</v>
      </c>
      <c r="F196" s="32"/>
      <c r="G196" s="32"/>
      <c r="H196" s="31">
        <f t="shared" si="106"/>
        <v>0</v>
      </c>
      <c r="I196" s="33">
        <f t="shared" si="107"/>
        <v>0</v>
      </c>
      <c r="J196" s="33">
        <f t="shared" si="108"/>
        <v>0</v>
      </c>
      <c r="K196" s="33">
        <f t="shared" si="109"/>
        <v>0</v>
      </c>
      <c r="L196" s="1"/>
      <c r="M196" s="7" t="s">
        <v>38</v>
      </c>
      <c r="N196" s="8"/>
      <c r="O196" s="1"/>
      <c r="P196" s="1"/>
      <c r="Q196" s="1"/>
      <c r="R196" s="1"/>
      <c r="S196" s="1"/>
      <c r="T196" s="1"/>
    </row>
    <row r="197" spans="1:20" ht="12.75" x14ac:dyDescent="0.2">
      <c r="A197" s="10" t="s">
        <v>1390</v>
      </c>
      <c r="B197" s="45"/>
      <c r="C197" s="61" t="s">
        <v>533</v>
      </c>
      <c r="D197" s="54"/>
      <c r="E197" s="11"/>
      <c r="F197" s="126"/>
      <c r="G197" s="126"/>
      <c r="H197" s="11"/>
      <c r="I197" s="9">
        <f>SUM(I198:I203)</f>
        <v>0</v>
      </c>
      <c r="J197" s="9">
        <f t="shared" ref="J197:K197" si="110">SUM(J198:J203)</f>
        <v>0</v>
      </c>
      <c r="K197" s="9">
        <f t="shared" si="110"/>
        <v>0</v>
      </c>
      <c r="L197" s="1"/>
      <c r="M197" s="1"/>
      <c r="N197" s="1"/>
    </row>
    <row r="198" spans="1:20" ht="24" x14ac:dyDescent="0.2">
      <c r="A198" s="30" t="s">
        <v>1391</v>
      </c>
      <c r="B198" s="46" t="s">
        <v>534</v>
      </c>
      <c r="C198" s="60" t="s">
        <v>535</v>
      </c>
      <c r="D198" s="55" t="s">
        <v>59</v>
      </c>
      <c r="E198" s="31" t="s">
        <v>146</v>
      </c>
      <c r="F198" s="32"/>
      <c r="G198" s="32"/>
      <c r="H198" s="31">
        <f t="shared" ref="H198:H203" si="111">F198+G198</f>
        <v>0</v>
      </c>
      <c r="I198" s="33">
        <f t="shared" ref="I198:I203" si="112">F198*E198</f>
        <v>0</v>
      </c>
      <c r="J198" s="33">
        <f t="shared" ref="J198:J203" si="113">G198*E198</f>
        <v>0</v>
      </c>
      <c r="K198" s="33">
        <f t="shared" ref="K198:K203" si="114">I198+J198</f>
        <v>0</v>
      </c>
      <c r="L198" s="1"/>
      <c r="M198" s="7" t="s">
        <v>38</v>
      </c>
      <c r="N198" s="8"/>
      <c r="O198" s="1"/>
      <c r="P198" s="1"/>
      <c r="Q198" s="1"/>
      <c r="R198" s="1"/>
      <c r="S198" s="1"/>
      <c r="T198" s="1"/>
    </row>
    <row r="199" spans="1:20" ht="38.25" x14ac:dyDescent="0.2">
      <c r="A199" s="30" t="s">
        <v>1392</v>
      </c>
      <c r="B199" s="46" t="s">
        <v>518</v>
      </c>
      <c r="C199" s="60" t="s">
        <v>519</v>
      </c>
      <c r="D199" s="55" t="s">
        <v>59</v>
      </c>
      <c r="E199" s="31" t="s">
        <v>85</v>
      </c>
      <c r="F199" s="32"/>
      <c r="G199" s="32"/>
      <c r="H199" s="31">
        <f t="shared" si="111"/>
        <v>0</v>
      </c>
      <c r="I199" s="33">
        <f t="shared" si="112"/>
        <v>0</v>
      </c>
      <c r="J199" s="33">
        <f t="shared" si="113"/>
        <v>0</v>
      </c>
      <c r="K199" s="33">
        <f t="shared" si="114"/>
        <v>0</v>
      </c>
      <c r="L199" s="1"/>
      <c r="M199" s="7" t="s">
        <v>38</v>
      </c>
      <c r="N199" s="8"/>
      <c r="O199" s="1"/>
      <c r="P199" s="1"/>
      <c r="Q199" s="1"/>
      <c r="R199" s="1"/>
      <c r="S199" s="1"/>
      <c r="T199" s="1"/>
    </row>
    <row r="200" spans="1:20" ht="25.5" x14ac:dyDescent="0.2">
      <c r="A200" s="30" t="s">
        <v>1393</v>
      </c>
      <c r="B200" s="46" t="s">
        <v>408</v>
      </c>
      <c r="C200" s="60" t="s">
        <v>409</v>
      </c>
      <c r="D200" s="55" t="s">
        <v>206</v>
      </c>
      <c r="E200" s="31" t="s">
        <v>536</v>
      </c>
      <c r="F200" s="32"/>
      <c r="G200" s="32"/>
      <c r="H200" s="31">
        <f t="shared" si="111"/>
        <v>0</v>
      </c>
      <c r="I200" s="33">
        <f t="shared" si="112"/>
        <v>0</v>
      </c>
      <c r="J200" s="33">
        <f t="shared" si="113"/>
        <v>0</v>
      </c>
      <c r="K200" s="33">
        <f t="shared" si="114"/>
        <v>0</v>
      </c>
      <c r="L200" s="1"/>
      <c r="M200" s="1"/>
      <c r="N200" s="1"/>
    </row>
    <row r="201" spans="1:20" ht="12.75" x14ac:dyDescent="0.2">
      <c r="A201" s="30" t="s">
        <v>1394</v>
      </c>
      <c r="B201" s="46" t="s">
        <v>497</v>
      </c>
      <c r="C201" s="60" t="s">
        <v>498</v>
      </c>
      <c r="D201" s="55" t="s">
        <v>206</v>
      </c>
      <c r="E201" s="31" t="s">
        <v>537</v>
      </c>
      <c r="F201" s="32"/>
      <c r="G201" s="32"/>
      <c r="H201" s="31">
        <f t="shared" si="111"/>
        <v>0</v>
      </c>
      <c r="I201" s="33">
        <f t="shared" si="112"/>
        <v>0</v>
      </c>
      <c r="J201" s="33">
        <f t="shared" si="113"/>
        <v>0</v>
      </c>
      <c r="K201" s="33">
        <f t="shared" si="114"/>
        <v>0</v>
      </c>
      <c r="L201" s="1"/>
      <c r="M201" s="7" t="s">
        <v>38</v>
      </c>
      <c r="N201" s="8"/>
      <c r="O201" s="1"/>
      <c r="P201" s="1"/>
      <c r="Q201" s="1"/>
      <c r="R201" s="1"/>
      <c r="S201" s="1"/>
      <c r="T201" s="1"/>
    </row>
    <row r="202" spans="1:20" ht="25.5" x14ac:dyDescent="0.2">
      <c r="A202" s="30" t="s">
        <v>1395</v>
      </c>
      <c r="B202" s="46" t="s">
        <v>246</v>
      </c>
      <c r="C202" s="60" t="s">
        <v>247</v>
      </c>
      <c r="D202" s="55" t="s">
        <v>206</v>
      </c>
      <c r="E202" s="31" t="s">
        <v>248</v>
      </c>
      <c r="F202" s="32"/>
      <c r="G202" s="32"/>
      <c r="H202" s="31">
        <f t="shared" si="111"/>
        <v>0</v>
      </c>
      <c r="I202" s="33">
        <f t="shared" si="112"/>
        <v>0</v>
      </c>
      <c r="J202" s="33">
        <f t="shared" si="113"/>
        <v>0</v>
      </c>
      <c r="K202" s="33">
        <f t="shared" si="114"/>
        <v>0</v>
      </c>
      <c r="L202" s="1"/>
      <c r="M202" s="7" t="s">
        <v>38</v>
      </c>
      <c r="N202" s="8"/>
      <c r="O202" s="1"/>
      <c r="P202" s="1"/>
      <c r="Q202" s="1"/>
      <c r="R202" s="1"/>
      <c r="S202" s="1"/>
      <c r="T202" s="1"/>
    </row>
    <row r="203" spans="1:20" ht="25.5" x14ac:dyDescent="0.2">
      <c r="A203" s="30" t="s">
        <v>1396</v>
      </c>
      <c r="B203" s="46" t="s">
        <v>538</v>
      </c>
      <c r="C203" s="60" t="s">
        <v>539</v>
      </c>
      <c r="D203" s="55" t="s">
        <v>206</v>
      </c>
      <c r="E203" s="31" t="s">
        <v>540</v>
      </c>
      <c r="F203" s="32"/>
      <c r="G203" s="32"/>
      <c r="H203" s="31">
        <f t="shared" si="111"/>
        <v>0</v>
      </c>
      <c r="I203" s="33">
        <f t="shared" si="112"/>
        <v>0</v>
      </c>
      <c r="J203" s="33">
        <f t="shared" si="113"/>
        <v>0</v>
      </c>
      <c r="K203" s="33">
        <f t="shared" si="114"/>
        <v>0</v>
      </c>
      <c r="L203" s="1"/>
      <c r="M203" s="7" t="s">
        <v>38</v>
      </c>
      <c r="N203" s="8"/>
      <c r="O203" s="1"/>
      <c r="P203" s="1"/>
      <c r="Q203" s="1"/>
      <c r="R203" s="1"/>
      <c r="S203" s="1"/>
      <c r="T203" s="1"/>
    </row>
    <row r="204" spans="1:20" ht="12.75" x14ac:dyDescent="0.2">
      <c r="A204" s="10" t="s">
        <v>1397</v>
      </c>
      <c r="B204" s="45"/>
      <c r="C204" s="61" t="s">
        <v>541</v>
      </c>
      <c r="D204" s="54"/>
      <c r="E204" s="11"/>
      <c r="F204" s="126"/>
      <c r="G204" s="126"/>
      <c r="H204" s="11"/>
      <c r="I204" s="9">
        <f>SUM(I205:I210)</f>
        <v>0</v>
      </c>
      <c r="J204" s="9">
        <f t="shared" ref="J204:K204" si="115">SUM(J205:J210)</f>
        <v>0</v>
      </c>
      <c r="K204" s="9">
        <f t="shared" si="115"/>
        <v>0</v>
      </c>
      <c r="L204" s="1"/>
      <c r="M204" s="1"/>
      <c r="N204" s="1"/>
    </row>
    <row r="205" spans="1:20" ht="25.5" x14ac:dyDescent="0.2">
      <c r="A205" s="30" t="s">
        <v>1398</v>
      </c>
      <c r="B205" s="46" t="s">
        <v>289</v>
      </c>
      <c r="C205" s="60" t="s">
        <v>290</v>
      </c>
      <c r="D205" s="55" t="s">
        <v>206</v>
      </c>
      <c r="E205" s="31" t="s">
        <v>542</v>
      </c>
      <c r="F205" s="32"/>
      <c r="G205" s="32"/>
      <c r="H205" s="31">
        <f t="shared" ref="H205:H210" si="116">F205+G205</f>
        <v>0</v>
      </c>
      <c r="I205" s="33">
        <f t="shared" ref="I205:I210" si="117">F205*E205</f>
        <v>0</v>
      </c>
      <c r="J205" s="33">
        <f t="shared" ref="J205:J210" si="118">G205*E205</f>
        <v>0</v>
      </c>
      <c r="K205" s="33">
        <f t="shared" ref="K205:K210" si="119">I205+J205</f>
        <v>0</v>
      </c>
      <c r="L205" s="1"/>
      <c r="M205" s="1"/>
      <c r="N205" s="1"/>
    </row>
    <row r="206" spans="1:20" ht="38.25" x14ac:dyDescent="0.2">
      <c r="A206" s="30" t="s">
        <v>1188</v>
      </c>
      <c r="B206" s="46" t="s">
        <v>362</v>
      </c>
      <c r="C206" s="60" t="s">
        <v>363</v>
      </c>
      <c r="D206" s="55" t="s">
        <v>205</v>
      </c>
      <c r="E206" s="31" t="s">
        <v>543</v>
      </c>
      <c r="F206" s="32"/>
      <c r="G206" s="32"/>
      <c r="H206" s="31">
        <f t="shared" si="116"/>
        <v>0</v>
      </c>
      <c r="I206" s="33">
        <f t="shared" si="117"/>
        <v>0</v>
      </c>
      <c r="J206" s="33">
        <f t="shared" si="118"/>
        <v>0</v>
      </c>
      <c r="K206" s="33">
        <f t="shared" si="119"/>
        <v>0</v>
      </c>
      <c r="L206" s="1"/>
      <c r="M206" s="7" t="s">
        <v>38</v>
      </c>
      <c r="N206" s="8"/>
      <c r="O206" s="1"/>
      <c r="P206" s="1"/>
      <c r="Q206" s="1"/>
      <c r="R206" s="1"/>
      <c r="S206" s="1"/>
      <c r="T206" s="1"/>
    </row>
    <row r="207" spans="1:20" ht="25.5" x14ac:dyDescent="0.2">
      <c r="A207" s="30" t="s">
        <v>1399</v>
      </c>
      <c r="B207" s="46" t="s">
        <v>322</v>
      </c>
      <c r="C207" s="60" t="s">
        <v>323</v>
      </c>
      <c r="D207" s="55" t="s">
        <v>205</v>
      </c>
      <c r="E207" s="31" t="s">
        <v>543</v>
      </c>
      <c r="F207" s="32"/>
      <c r="G207" s="32"/>
      <c r="H207" s="31">
        <f t="shared" si="116"/>
        <v>0</v>
      </c>
      <c r="I207" s="33">
        <f t="shared" si="117"/>
        <v>0</v>
      </c>
      <c r="J207" s="33">
        <f t="shared" si="118"/>
        <v>0</v>
      </c>
      <c r="K207" s="33">
        <f t="shared" si="119"/>
        <v>0</v>
      </c>
      <c r="L207" s="1"/>
      <c r="M207" s="7" t="s">
        <v>38</v>
      </c>
      <c r="N207" s="8"/>
      <c r="O207" s="1"/>
      <c r="P207" s="1"/>
      <c r="Q207" s="1"/>
      <c r="R207" s="1"/>
      <c r="S207" s="1"/>
      <c r="T207" s="1"/>
    </row>
    <row r="208" spans="1:20" ht="25.5" x14ac:dyDescent="0.2">
      <c r="A208" s="30" t="s">
        <v>1400</v>
      </c>
      <c r="B208" s="46" t="s">
        <v>418</v>
      </c>
      <c r="C208" s="60" t="s">
        <v>419</v>
      </c>
      <c r="D208" s="55" t="s">
        <v>205</v>
      </c>
      <c r="E208" s="31" t="s">
        <v>543</v>
      </c>
      <c r="F208" s="32"/>
      <c r="G208" s="32"/>
      <c r="H208" s="31">
        <f t="shared" si="116"/>
        <v>0</v>
      </c>
      <c r="I208" s="33">
        <f t="shared" si="117"/>
        <v>0</v>
      </c>
      <c r="J208" s="33">
        <f t="shared" si="118"/>
        <v>0</v>
      </c>
      <c r="K208" s="33">
        <f t="shared" si="119"/>
        <v>0</v>
      </c>
      <c r="L208" s="1"/>
      <c r="M208" s="7" t="s">
        <v>38</v>
      </c>
      <c r="N208" s="8"/>
      <c r="O208" s="1"/>
      <c r="P208" s="1"/>
      <c r="Q208" s="1"/>
      <c r="R208" s="1"/>
      <c r="S208" s="1"/>
      <c r="T208" s="1"/>
    </row>
    <row r="209" spans="1:20" ht="12.75" x14ac:dyDescent="0.2">
      <c r="A209" s="30" t="s">
        <v>1401</v>
      </c>
      <c r="B209" s="46" t="s">
        <v>511</v>
      </c>
      <c r="C209" s="60" t="s">
        <v>512</v>
      </c>
      <c r="D209" s="55" t="s">
        <v>10</v>
      </c>
      <c r="E209" s="31" t="s">
        <v>43</v>
      </c>
      <c r="F209" s="32"/>
      <c r="G209" s="32"/>
      <c r="H209" s="31">
        <f t="shared" si="116"/>
        <v>0</v>
      </c>
      <c r="I209" s="33">
        <f t="shared" si="117"/>
        <v>0</v>
      </c>
      <c r="J209" s="33">
        <f t="shared" si="118"/>
        <v>0</v>
      </c>
      <c r="K209" s="33">
        <f t="shared" si="119"/>
        <v>0</v>
      </c>
      <c r="L209" s="1"/>
      <c r="M209" s="7" t="s">
        <v>38</v>
      </c>
      <c r="N209" s="8"/>
      <c r="O209" s="1"/>
      <c r="P209" s="1"/>
      <c r="Q209" s="1"/>
      <c r="R209" s="1"/>
      <c r="S209" s="1"/>
      <c r="T209" s="1"/>
    </row>
    <row r="210" spans="1:20" ht="51" x14ac:dyDescent="0.2">
      <c r="A210" s="30" t="s">
        <v>1402</v>
      </c>
      <c r="B210" s="46" t="s">
        <v>515</v>
      </c>
      <c r="C210" s="60" t="s">
        <v>544</v>
      </c>
      <c r="D210" s="55" t="s">
        <v>205</v>
      </c>
      <c r="E210" s="31" t="s">
        <v>545</v>
      </c>
      <c r="F210" s="32"/>
      <c r="G210" s="32"/>
      <c r="H210" s="31">
        <f t="shared" si="116"/>
        <v>0</v>
      </c>
      <c r="I210" s="33">
        <f t="shared" si="117"/>
        <v>0</v>
      </c>
      <c r="J210" s="33">
        <f t="shared" si="118"/>
        <v>0</v>
      </c>
      <c r="K210" s="33">
        <f t="shared" si="119"/>
        <v>0</v>
      </c>
      <c r="L210" s="1"/>
      <c r="M210" s="1"/>
      <c r="N210" s="1"/>
    </row>
    <row r="211" spans="1:20" ht="12.75" x14ac:dyDescent="0.2">
      <c r="A211" s="10" t="s">
        <v>1403</v>
      </c>
      <c r="B211" s="45"/>
      <c r="C211" s="61" t="s">
        <v>549</v>
      </c>
      <c r="D211" s="54"/>
      <c r="E211" s="11"/>
      <c r="F211" s="126"/>
      <c r="G211" s="126"/>
      <c r="H211" s="11"/>
      <c r="I211" s="9">
        <f>SUM(I212:I215)</f>
        <v>0</v>
      </c>
      <c r="J211" s="9">
        <f t="shared" ref="J211:K211" si="120">SUM(J212:J215)</f>
        <v>0</v>
      </c>
      <c r="K211" s="9">
        <f t="shared" si="120"/>
        <v>0</v>
      </c>
      <c r="L211" s="1"/>
      <c r="M211" s="7" t="s">
        <v>38</v>
      </c>
      <c r="N211" s="8"/>
      <c r="O211" s="1"/>
      <c r="P211" s="1"/>
      <c r="Q211" s="1"/>
      <c r="R211" s="1"/>
      <c r="S211" s="1"/>
      <c r="T211" s="1"/>
    </row>
    <row r="212" spans="1:20" ht="63.75" x14ac:dyDescent="0.2">
      <c r="A212" s="30" t="s">
        <v>1277</v>
      </c>
      <c r="B212" s="46" t="s">
        <v>550</v>
      </c>
      <c r="C212" s="60" t="s">
        <v>551</v>
      </c>
      <c r="D212" s="55" t="s">
        <v>205</v>
      </c>
      <c r="E212" s="31" t="s">
        <v>552</v>
      </c>
      <c r="F212" s="32"/>
      <c r="G212" s="32"/>
      <c r="H212" s="31">
        <f t="shared" ref="H212:H215" si="121">F212+G212</f>
        <v>0</v>
      </c>
      <c r="I212" s="33">
        <f t="shared" ref="I212:I215" si="122">F212*E212</f>
        <v>0</v>
      </c>
      <c r="J212" s="33">
        <f t="shared" ref="J212:J215" si="123">G212*E212</f>
        <v>0</v>
      </c>
      <c r="K212" s="33">
        <f t="shared" ref="K212:K215" si="124">I212+J212</f>
        <v>0</v>
      </c>
      <c r="L212" s="1"/>
      <c r="M212" s="7" t="s">
        <v>38</v>
      </c>
      <c r="N212" s="8"/>
      <c r="O212" s="1"/>
      <c r="P212" s="1"/>
      <c r="Q212" s="1"/>
      <c r="R212" s="1"/>
      <c r="S212" s="1"/>
      <c r="T212" s="1"/>
    </row>
    <row r="213" spans="1:20" ht="63.75" x14ac:dyDescent="0.2">
      <c r="A213" s="30" t="s">
        <v>1278</v>
      </c>
      <c r="B213" s="46" t="s">
        <v>550</v>
      </c>
      <c r="C213" s="60" t="s">
        <v>898</v>
      </c>
      <c r="D213" s="55" t="s">
        <v>205</v>
      </c>
      <c r="E213" s="31" t="s">
        <v>553</v>
      </c>
      <c r="F213" s="32"/>
      <c r="G213" s="32"/>
      <c r="H213" s="31">
        <f t="shared" si="121"/>
        <v>0</v>
      </c>
      <c r="I213" s="33">
        <f t="shared" si="122"/>
        <v>0</v>
      </c>
      <c r="J213" s="33">
        <f t="shared" si="123"/>
        <v>0</v>
      </c>
      <c r="K213" s="33">
        <f t="shared" si="124"/>
        <v>0</v>
      </c>
      <c r="L213" s="1"/>
      <c r="M213" s="7" t="s">
        <v>38</v>
      </c>
      <c r="N213" s="8"/>
      <c r="O213" s="1"/>
      <c r="P213" s="1"/>
      <c r="Q213" s="1"/>
      <c r="R213" s="1"/>
      <c r="S213" s="1"/>
      <c r="T213" s="1"/>
    </row>
    <row r="214" spans="1:20" ht="25.5" x14ac:dyDescent="0.2">
      <c r="A214" s="30" t="s">
        <v>1279</v>
      </c>
      <c r="B214" s="46" t="s">
        <v>554</v>
      </c>
      <c r="C214" s="60" t="s">
        <v>555</v>
      </c>
      <c r="D214" s="55" t="s">
        <v>59</v>
      </c>
      <c r="E214" s="31" t="s">
        <v>556</v>
      </c>
      <c r="F214" s="32"/>
      <c r="G214" s="32"/>
      <c r="H214" s="31">
        <f t="shared" si="121"/>
        <v>0</v>
      </c>
      <c r="I214" s="33">
        <f t="shared" si="122"/>
        <v>0</v>
      </c>
      <c r="J214" s="33">
        <f t="shared" si="123"/>
        <v>0</v>
      </c>
      <c r="K214" s="33">
        <f t="shared" si="124"/>
        <v>0</v>
      </c>
      <c r="L214" s="1"/>
      <c r="M214" s="1"/>
      <c r="N214" s="1"/>
    </row>
    <row r="215" spans="1:20" ht="36" x14ac:dyDescent="0.2">
      <c r="A215" s="30" t="s">
        <v>1280</v>
      </c>
      <c r="B215" s="46" t="s">
        <v>154</v>
      </c>
      <c r="C215" s="60" t="s">
        <v>155</v>
      </c>
      <c r="D215" s="55" t="s">
        <v>205</v>
      </c>
      <c r="E215" s="31" t="s">
        <v>557</v>
      </c>
      <c r="F215" s="32"/>
      <c r="G215" s="32"/>
      <c r="H215" s="31">
        <f t="shared" si="121"/>
        <v>0</v>
      </c>
      <c r="I215" s="33">
        <f t="shared" si="122"/>
        <v>0</v>
      </c>
      <c r="J215" s="33">
        <f t="shared" si="123"/>
        <v>0</v>
      </c>
      <c r="K215" s="33">
        <f t="shared" si="124"/>
        <v>0</v>
      </c>
      <c r="L215" s="1"/>
      <c r="M215" s="1"/>
      <c r="N215" s="1"/>
    </row>
    <row r="216" spans="1:20" ht="12.75" x14ac:dyDescent="0.2">
      <c r="A216" s="10" t="s">
        <v>1404</v>
      </c>
      <c r="B216" s="45"/>
      <c r="C216" s="61" t="s">
        <v>558</v>
      </c>
      <c r="D216" s="54"/>
      <c r="E216" s="11"/>
      <c r="F216" s="126"/>
      <c r="G216" s="126"/>
      <c r="H216" s="11"/>
      <c r="I216" s="9">
        <f>SUM(I217:I220)</f>
        <v>0</v>
      </c>
      <c r="J216" s="9">
        <f t="shared" ref="J216:K216" si="125">SUM(J217:J220)</f>
        <v>0</v>
      </c>
      <c r="K216" s="9">
        <f t="shared" si="125"/>
        <v>0</v>
      </c>
      <c r="L216" s="1"/>
      <c r="M216" s="1"/>
      <c r="N216" s="1"/>
    </row>
    <row r="217" spans="1:20" ht="38.25" x14ac:dyDescent="0.2">
      <c r="A217" s="30" t="s">
        <v>1405</v>
      </c>
      <c r="B217" s="46" t="s">
        <v>559</v>
      </c>
      <c r="C217" s="60" t="s">
        <v>560</v>
      </c>
      <c r="D217" s="55" t="s">
        <v>205</v>
      </c>
      <c r="E217" s="31" t="s">
        <v>561</v>
      </c>
      <c r="F217" s="32"/>
      <c r="G217" s="32"/>
      <c r="H217" s="31">
        <f t="shared" ref="H217:H220" si="126">F217+G217</f>
        <v>0</v>
      </c>
      <c r="I217" s="33">
        <f t="shared" ref="I217:I220" si="127">F217*E217</f>
        <v>0</v>
      </c>
      <c r="J217" s="33">
        <f t="shared" ref="J217:J220" si="128">G217*E217</f>
        <v>0</v>
      </c>
      <c r="K217" s="33">
        <f t="shared" ref="K217:K220" si="129">I217+J217</f>
        <v>0</v>
      </c>
      <c r="L217" s="1"/>
      <c r="M217" s="7" t="s">
        <v>38</v>
      </c>
      <c r="N217" s="8"/>
      <c r="O217" s="1"/>
      <c r="P217" s="1"/>
      <c r="Q217" s="1"/>
      <c r="R217" s="1"/>
      <c r="S217" s="1"/>
      <c r="T217" s="1"/>
    </row>
    <row r="218" spans="1:20" ht="51" x14ac:dyDescent="0.2">
      <c r="A218" s="30" t="s">
        <v>1406</v>
      </c>
      <c r="B218" s="46" t="s">
        <v>562</v>
      </c>
      <c r="C218" s="60" t="s">
        <v>563</v>
      </c>
      <c r="D218" s="55" t="s">
        <v>205</v>
      </c>
      <c r="E218" s="31" t="s">
        <v>564</v>
      </c>
      <c r="F218" s="32"/>
      <c r="G218" s="32"/>
      <c r="H218" s="31">
        <f t="shared" si="126"/>
        <v>0</v>
      </c>
      <c r="I218" s="33">
        <f t="shared" si="127"/>
        <v>0</v>
      </c>
      <c r="J218" s="33">
        <f t="shared" si="128"/>
        <v>0</v>
      </c>
      <c r="K218" s="33">
        <f t="shared" si="129"/>
        <v>0</v>
      </c>
      <c r="L218" s="1"/>
      <c r="M218" s="7" t="s">
        <v>38</v>
      </c>
      <c r="N218" s="8"/>
      <c r="O218" s="1"/>
      <c r="P218" s="1"/>
      <c r="Q218" s="1"/>
      <c r="R218" s="1"/>
      <c r="S218" s="1"/>
      <c r="T218" s="1"/>
    </row>
    <row r="219" spans="1:20" ht="63.75" x14ac:dyDescent="0.2">
      <c r="A219" s="30" t="s">
        <v>1407</v>
      </c>
      <c r="B219" s="46" t="s">
        <v>565</v>
      </c>
      <c r="C219" s="60" t="s">
        <v>566</v>
      </c>
      <c r="D219" s="55" t="s">
        <v>205</v>
      </c>
      <c r="E219" s="31" t="s">
        <v>564</v>
      </c>
      <c r="F219" s="32"/>
      <c r="G219" s="32"/>
      <c r="H219" s="31">
        <f t="shared" si="126"/>
        <v>0</v>
      </c>
      <c r="I219" s="33">
        <f t="shared" si="127"/>
        <v>0</v>
      </c>
      <c r="J219" s="33">
        <f t="shared" si="128"/>
        <v>0</v>
      </c>
      <c r="K219" s="33">
        <f t="shared" si="129"/>
        <v>0</v>
      </c>
      <c r="L219" s="1"/>
      <c r="M219" s="1"/>
      <c r="N219" s="1"/>
    </row>
    <row r="220" spans="1:20" ht="38.25" x14ac:dyDescent="0.2">
      <c r="A220" s="30" t="s">
        <v>1408</v>
      </c>
      <c r="B220" s="46" t="s">
        <v>567</v>
      </c>
      <c r="C220" s="60" t="s">
        <v>568</v>
      </c>
      <c r="D220" s="55" t="s">
        <v>59</v>
      </c>
      <c r="E220" s="31" t="s">
        <v>569</v>
      </c>
      <c r="F220" s="32"/>
      <c r="G220" s="32"/>
      <c r="H220" s="31">
        <f t="shared" si="126"/>
        <v>0</v>
      </c>
      <c r="I220" s="33">
        <f t="shared" si="127"/>
        <v>0</v>
      </c>
      <c r="J220" s="33">
        <f t="shared" si="128"/>
        <v>0</v>
      </c>
      <c r="K220" s="33">
        <f t="shared" si="129"/>
        <v>0</v>
      </c>
      <c r="L220" s="1"/>
      <c r="M220" s="1"/>
      <c r="N220" s="1"/>
    </row>
    <row r="221" spans="1:20" ht="12.75" x14ac:dyDescent="0.2">
      <c r="A221" s="10" t="s">
        <v>1409</v>
      </c>
      <c r="B221" s="45"/>
      <c r="C221" s="61" t="s">
        <v>570</v>
      </c>
      <c r="D221" s="54"/>
      <c r="E221" s="11"/>
      <c r="F221" s="126"/>
      <c r="G221" s="126"/>
      <c r="H221" s="11"/>
      <c r="I221" s="9">
        <f>SUM(I222:I254)</f>
        <v>0</v>
      </c>
      <c r="J221" s="9">
        <f t="shared" ref="J221:K221" si="130">SUM(J222:J254)</f>
        <v>0</v>
      </c>
      <c r="K221" s="9">
        <f t="shared" si="130"/>
        <v>0</v>
      </c>
      <c r="L221" s="1"/>
      <c r="M221" s="7" t="s">
        <v>38</v>
      </c>
      <c r="N221" s="8"/>
      <c r="O221" s="1"/>
      <c r="P221" s="1"/>
      <c r="Q221" s="1"/>
      <c r="R221" s="1"/>
      <c r="S221" s="1"/>
      <c r="T221" s="1"/>
    </row>
    <row r="222" spans="1:20" ht="25.5" x14ac:dyDescent="0.2">
      <c r="A222" s="30" t="s">
        <v>1033</v>
      </c>
      <c r="B222" s="46" t="s">
        <v>139</v>
      </c>
      <c r="C222" s="60" t="s">
        <v>140</v>
      </c>
      <c r="D222" s="55" t="s">
        <v>59</v>
      </c>
      <c r="E222" s="31" t="s">
        <v>571</v>
      </c>
      <c r="F222" s="32"/>
      <c r="G222" s="32"/>
      <c r="H222" s="31">
        <f t="shared" ref="H222:H254" si="131">F222+G222</f>
        <v>0</v>
      </c>
      <c r="I222" s="33">
        <f t="shared" ref="I222:I254" si="132">F222*E222</f>
        <v>0</v>
      </c>
      <c r="J222" s="33">
        <f t="shared" ref="J222:J254" si="133">G222*E222</f>
        <v>0</v>
      </c>
      <c r="K222" s="33">
        <f t="shared" ref="K222:K254" si="134">I222+J222</f>
        <v>0</v>
      </c>
      <c r="L222" s="1"/>
      <c r="M222" s="7" t="s">
        <v>38</v>
      </c>
      <c r="N222" s="8"/>
      <c r="O222" s="1"/>
      <c r="P222" s="1"/>
      <c r="Q222" s="1"/>
      <c r="R222" s="1"/>
      <c r="S222" s="1"/>
      <c r="T222" s="1"/>
    </row>
    <row r="223" spans="1:20" ht="25.5" x14ac:dyDescent="0.2">
      <c r="A223" s="30" t="s">
        <v>1034</v>
      </c>
      <c r="B223" s="46" t="s">
        <v>572</v>
      </c>
      <c r="C223" s="60" t="s">
        <v>573</v>
      </c>
      <c r="D223" s="55" t="s">
        <v>59</v>
      </c>
      <c r="E223" s="31" t="s">
        <v>574</v>
      </c>
      <c r="F223" s="32"/>
      <c r="G223" s="32"/>
      <c r="H223" s="31">
        <f t="shared" si="131"/>
        <v>0</v>
      </c>
      <c r="I223" s="33">
        <f t="shared" si="132"/>
        <v>0</v>
      </c>
      <c r="J223" s="33">
        <f t="shared" si="133"/>
        <v>0</v>
      </c>
      <c r="K223" s="33">
        <f t="shared" si="134"/>
        <v>0</v>
      </c>
      <c r="L223" s="1"/>
      <c r="M223" s="1"/>
      <c r="N223" s="1"/>
    </row>
    <row r="224" spans="1:20" ht="38.25" x14ac:dyDescent="0.2">
      <c r="A224" s="30" t="s">
        <v>1109</v>
      </c>
      <c r="B224" s="46" t="s">
        <v>575</v>
      </c>
      <c r="C224" s="60" t="s">
        <v>576</v>
      </c>
      <c r="D224" s="55" t="s">
        <v>10</v>
      </c>
      <c r="E224" s="31" t="s">
        <v>138</v>
      </c>
      <c r="F224" s="32"/>
      <c r="G224" s="32"/>
      <c r="H224" s="31">
        <f t="shared" si="131"/>
        <v>0</v>
      </c>
      <c r="I224" s="33">
        <f t="shared" si="132"/>
        <v>0</v>
      </c>
      <c r="J224" s="33">
        <f t="shared" si="133"/>
        <v>0</v>
      </c>
      <c r="K224" s="33">
        <f t="shared" si="134"/>
        <v>0</v>
      </c>
      <c r="L224" s="1"/>
      <c r="M224" s="1"/>
      <c r="N224" s="1"/>
    </row>
    <row r="225" spans="1:20" ht="38.25" x14ac:dyDescent="0.2">
      <c r="A225" s="30" t="s">
        <v>1110</v>
      </c>
      <c r="B225" s="46" t="s">
        <v>577</v>
      </c>
      <c r="C225" s="60" t="s">
        <v>578</v>
      </c>
      <c r="D225" s="55" t="s">
        <v>10</v>
      </c>
      <c r="E225" s="31" t="s">
        <v>62</v>
      </c>
      <c r="F225" s="32"/>
      <c r="G225" s="32"/>
      <c r="H225" s="31">
        <f t="shared" si="131"/>
        <v>0</v>
      </c>
      <c r="I225" s="33">
        <f t="shared" si="132"/>
        <v>0</v>
      </c>
      <c r="J225" s="33">
        <f t="shared" si="133"/>
        <v>0</v>
      </c>
      <c r="K225" s="33">
        <f t="shared" si="134"/>
        <v>0</v>
      </c>
      <c r="L225" s="1"/>
      <c r="M225" s="7" t="s">
        <v>38</v>
      </c>
      <c r="N225" s="8"/>
      <c r="O225" s="1"/>
      <c r="P225" s="1"/>
      <c r="Q225" s="1"/>
      <c r="R225" s="1"/>
      <c r="S225" s="1"/>
      <c r="T225" s="1"/>
    </row>
    <row r="226" spans="1:20" ht="38.25" x14ac:dyDescent="0.2">
      <c r="A226" s="30" t="s">
        <v>1111</v>
      </c>
      <c r="B226" s="46" t="s">
        <v>144</v>
      </c>
      <c r="C226" s="60" t="s">
        <v>145</v>
      </c>
      <c r="D226" s="55" t="s">
        <v>10</v>
      </c>
      <c r="E226" s="31" t="s">
        <v>130</v>
      </c>
      <c r="F226" s="32"/>
      <c r="G226" s="32"/>
      <c r="H226" s="31">
        <f t="shared" si="131"/>
        <v>0</v>
      </c>
      <c r="I226" s="33">
        <f t="shared" si="132"/>
        <v>0</v>
      </c>
      <c r="J226" s="33">
        <f t="shared" si="133"/>
        <v>0</v>
      </c>
      <c r="K226" s="33">
        <f t="shared" si="134"/>
        <v>0</v>
      </c>
      <c r="L226" s="1"/>
      <c r="M226" s="1"/>
      <c r="N226" s="1"/>
    </row>
    <row r="227" spans="1:20" ht="38.25" x14ac:dyDescent="0.2">
      <c r="A227" s="30" t="s">
        <v>1112</v>
      </c>
      <c r="B227" s="46" t="s">
        <v>579</v>
      </c>
      <c r="C227" s="60" t="s">
        <v>580</v>
      </c>
      <c r="D227" s="55" t="s">
        <v>10</v>
      </c>
      <c r="E227" s="31" t="s">
        <v>72</v>
      </c>
      <c r="F227" s="32"/>
      <c r="G227" s="32"/>
      <c r="H227" s="31">
        <f t="shared" si="131"/>
        <v>0</v>
      </c>
      <c r="I227" s="33">
        <f t="shared" si="132"/>
        <v>0</v>
      </c>
      <c r="J227" s="33">
        <f t="shared" si="133"/>
        <v>0</v>
      </c>
      <c r="K227" s="33">
        <f t="shared" si="134"/>
        <v>0</v>
      </c>
      <c r="L227" s="1"/>
      <c r="M227" s="1"/>
      <c r="N227" s="1"/>
    </row>
    <row r="228" spans="1:20" ht="38.25" x14ac:dyDescent="0.2">
      <c r="A228" s="30" t="s">
        <v>1410</v>
      </c>
      <c r="B228" s="46" t="s">
        <v>581</v>
      </c>
      <c r="C228" s="60" t="s">
        <v>582</v>
      </c>
      <c r="D228" s="55" t="s">
        <v>10</v>
      </c>
      <c r="E228" s="31" t="s">
        <v>198</v>
      </c>
      <c r="F228" s="32"/>
      <c r="G228" s="32"/>
      <c r="H228" s="31">
        <f t="shared" si="131"/>
        <v>0</v>
      </c>
      <c r="I228" s="33">
        <f t="shared" si="132"/>
        <v>0</v>
      </c>
      <c r="J228" s="33">
        <f t="shared" si="133"/>
        <v>0</v>
      </c>
      <c r="K228" s="33">
        <f t="shared" si="134"/>
        <v>0</v>
      </c>
      <c r="L228" s="1"/>
      <c r="M228" s="7" t="s">
        <v>38</v>
      </c>
      <c r="N228" s="8"/>
      <c r="O228" s="1"/>
      <c r="P228" s="1"/>
      <c r="Q228" s="1"/>
      <c r="R228" s="1"/>
      <c r="S228" s="1"/>
      <c r="T228" s="1"/>
    </row>
    <row r="229" spans="1:20" ht="38.25" x14ac:dyDescent="0.2">
      <c r="A229" s="30" t="s">
        <v>1411</v>
      </c>
      <c r="B229" s="46" t="s">
        <v>147</v>
      </c>
      <c r="C229" s="60" t="s">
        <v>148</v>
      </c>
      <c r="D229" s="55" t="s">
        <v>10</v>
      </c>
      <c r="E229" s="31" t="s">
        <v>63</v>
      </c>
      <c r="F229" s="32"/>
      <c r="G229" s="32"/>
      <c r="H229" s="31">
        <f t="shared" si="131"/>
        <v>0</v>
      </c>
      <c r="I229" s="33">
        <f t="shared" si="132"/>
        <v>0</v>
      </c>
      <c r="J229" s="33">
        <f t="shared" si="133"/>
        <v>0</v>
      </c>
      <c r="K229" s="33">
        <f t="shared" si="134"/>
        <v>0</v>
      </c>
      <c r="L229" s="1"/>
      <c r="M229" s="7" t="s">
        <v>38</v>
      </c>
      <c r="N229" s="8"/>
      <c r="O229" s="1"/>
      <c r="P229" s="1"/>
      <c r="Q229" s="1"/>
      <c r="R229" s="1"/>
      <c r="S229" s="1"/>
      <c r="T229" s="1"/>
    </row>
    <row r="230" spans="1:20" ht="25.5" x14ac:dyDescent="0.2">
      <c r="A230" s="30" t="s">
        <v>1412</v>
      </c>
      <c r="B230" s="46" t="s">
        <v>142</v>
      </c>
      <c r="C230" s="60" t="s">
        <v>143</v>
      </c>
      <c r="D230" s="55" t="s">
        <v>10</v>
      </c>
      <c r="E230" s="31" t="s">
        <v>69</v>
      </c>
      <c r="F230" s="32"/>
      <c r="G230" s="32"/>
      <c r="H230" s="31">
        <f t="shared" si="131"/>
        <v>0</v>
      </c>
      <c r="I230" s="33">
        <f t="shared" si="132"/>
        <v>0</v>
      </c>
      <c r="J230" s="33">
        <f t="shared" si="133"/>
        <v>0</v>
      </c>
      <c r="K230" s="33">
        <f t="shared" si="134"/>
        <v>0</v>
      </c>
      <c r="L230" s="1"/>
      <c r="M230" s="1"/>
      <c r="N230" s="1"/>
    </row>
    <row r="231" spans="1:20" ht="25.5" x14ac:dyDescent="0.2">
      <c r="A231" s="30" t="s">
        <v>1413</v>
      </c>
      <c r="B231" s="46" t="s">
        <v>583</v>
      </c>
      <c r="C231" s="60" t="s">
        <v>584</v>
      </c>
      <c r="D231" s="55" t="s">
        <v>10</v>
      </c>
      <c r="E231" s="31" t="s">
        <v>73</v>
      </c>
      <c r="F231" s="32"/>
      <c r="G231" s="32"/>
      <c r="H231" s="31">
        <f t="shared" si="131"/>
        <v>0</v>
      </c>
      <c r="I231" s="33">
        <f t="shared" si="132"/>
        <v>0</v>
      </c>
      <c r="J231" s="33">
        <f t="shared" si="133"/>
        <v>0</v>
      </c>
      <c r="K231" s="33">
        <f t="shared" si="134"/>
        <v>0</v>
      </c>
      <c r="L231" s="1"/>
      <c r="M231" s="1"/>
      <c r="N231" s="1"/>
    </row>
    <row r="232" spans="1:20" ht="38.25" x14ac:dyDescent="0.2">
      <c r="A232" s="30" t="s">
        <v>1414</v>
      </c>
      <c r="B232" s="46" t="s">
        <v>585</v>
      </c>
      <c r="C232" s="60" t="s">
        <v>586</v>
      </c>
      <c r="D232" s="55" t="s">
        <v>10</v>
      </c>
      <c r="E232" s="31" t="s">
        <v>60</v>
      </c>
      <c r="F232" s="32"/>
      <c r="G232" s="32"/>
      <c r="H232" s="31">
        <f t="shared" si="131"/>
        <v>0</v>
      </c>
      <c r="I232" s="33">
        <f t="shared" si="132"/>
        <v>0</v>
      </c>
      <c r="J232" s="33">
        <f t="shared" si="133"/>
        <v>0</v>
      </c>
      <c r="K232" s="33">
        <f t="shared" si="134"/>
        <v>0</v>
      </c>
      <c r="L232" s="1"/>
      <c r="M232" s="7" t="s">
        <v>38</v>
      </c>
      <c r="N232" s="8"/>
      <c r="O232" s="1"/>
      <c r="P232" s="1"/>
      <c r="Q232" s="1"/>
      <c r="R232" s="1"/>
      <c r="S232" s="1"/>
      <c r="T232" s="1"/>
    </row>
    <row r="233" spans="1:20" ht="38.25" x14ac:dyDescent="0.2">
      <c r="A233" s="30" t="s">
        <v>1415</v>
      </c>
      <c r="B233" s="46" t="s">
        <v>587</v>
      </c>
      <c r="C233" s="60" t="s">
        <v>588</v>
      </c>
      <c r="D233" s="55" t="s">
        <v>10</v>
      </c>
      <c r="E233" s="31" t="s">
        <v>104</v>
      </c>
      <c r="F233" s="32"/>
      <c r="G233" s="32"/>
      <c r="H233" s="31">
        <f t="shared" si="131"/>
        <v>0</v>
      </c>
      <c r="I233" s="33">
        <f t="shared" si="132"/>
        <v>0</v>
      </c>
      <c r="J233" s="33">
        <f t="shared" si="133"/>
        <v>0</v>
      </c>
      <c r="K233" s="33">
        <f t="shared" si="134"/>
        <v>0</v>
      </c>
      <c r="L233" s="1"/>
      <c r="M233" s="7" t="s">
        <v>38</v>
      </c>
      <c r="N233" s="8"/>
      <c r="O233" s="1"/>
      <c r="P233" s="1"/>
      <c r="Q233" s="1"/>
      <c r="R233" s="1"/>
      <c r="S233" s="1"/>
      <c r="T233" s="1"/>
    </row>
    <row r="234" spans="1:20" ht="38.25" x14ac:dyDescent="0.2">
      <c r="A234" s="30" t="s">
        <v>1416</v>
      </c>
      <c r="B234" s="46" t="s">
        <v>589</v>
      </c>
      <c r="C234" s="60" t="s">
        <v>590</v>
      </c>
      <c r="D234" s="55" t="s">
        <v>10</v>
      </c>
      <c r="E234" s="31" t="s">
        <v>127</v>
      </c>
      <c r="F234" s="32"/>
      <c r="G234" s="32"/>
      <c r="H234" s="31">
        <f t="shared" si="131"/>
        <v>0</v>
      </c>
      <c r="I234" s="33">
        <f t="shared" si="132"/>
        <v>0</v>
      </c>
      <c r="J234" s="33">
        <f t="shared" si="133"/>
        <v>0</v>
      </c>
      <c r="K234" s="33">
        <f t="shared" si="134"/>
        <v>0</v>
      </c>
      <c r="L234" s="1"/>
      <c r="M234" s="1"/>
      <c r="N234" s="1"/>
    </row>
    <row r="235" spans="1:20" ht="38.25" x14ac:dyDescent="0.2">
      <c r="A235" s="30" t="s">
        <v>1417</v>
      </c>
      <c r="B235" s="46" t="s">
        <v>591</v>
      </c>
      <c r="C235" s="60" t="s">
        <v>592</v>
      </c>
      <c r="D235" s="55" t="s">
        <v>10</v>
      </c>
      <c r="E235" s="31" t="s">
        <v>72</v>
      </c>
      <c r="F235" s="32"/>
      <c r="G235" s="32"/>
      <c r="H235" s="31">
        <f t="shared" si="131"/>
        <v>0</v>
      </c>
      <c r="I235" s="33">
        <f t="shared" si="132"/>
        <v>0</v>
      </c>
      <c r="J235" s="33">
        <f t="shared" si="133"/>
        <v>0</v>
      </c>
      <c r="K235" s="33">
        <f t="shared" si="134"/>
        <v>0</v>
      </c>
      <c r="L235" s="1"/>
      <c r="M235" s="7" t="s">
        <v>38</v>
      </c>
      <c r="N235" s="8"/>
      <c r="O235" s="1"/>
      <c r="P235" s="1"/>
      <c r="Q235" s="1"/>
      <c r="R235" s="1"/>
      <c r="S235" s="1"/>
      <c r="T235" s="1"/>
    </row>
    <row r="236" spans="1:20" ht="25.5" x14ac:dyDescent="0.2">
      <c r="A236" s="30" t="s">
        <v>1418</v>
      </c>
      <c r="B236" s="46" t="s">
        <v>593</v>
      </c>
      <c r="C236" s="60" t="s">
        <v>594</v>
      </c>
      <c r="D236" s="55" t="s">
        <v>59</v>
      </c>
      <c r="E236" s="31" t="s">
        <v>595</v>
      </c>
      <c r="F236" s="32"/>
      <c r="G236" s="32"/>
      <c r="H236" s="31">
        <f t="shared" si="131"/>
        <v>0</v>
      </c>
      <c r="I236" s="33">
        <f t="shared" si="132"/>
        <v>0</v>
      </c>
      <c r="J236" s="33">
        <f t="shared" si="133"/>
        <v>0</v>
      </c>
      <c r="K236" s="33">
        <f t="shared" si="134"/>
        <v>0</v>
      </c>
      <c r="L236" s="1"/>
      <c r="M236" s="1"/>
      <c r="N236" s="1"/>
    </row>
    <row r="237" spans="1:20" ht="25.5" x14ac:dyDescent="0.2">
      <c r="A237" s="30" t="s">
        <v>1419</v>
      </c>
      <c r="B237" s="46" t="s">
        <v>596</v>
      </c>
      <c r="C237" s="60" t="s">
        <v>597</v>
      </c>
      <c r="D237" s="55" t="s">
        <v>59</v>
      </c>
      <c r="E237" s="31" t="s">
        <v>598</v>
      </c>
      <c r="F237" s="32"/>
      <c r="G237" s="32"/>
      <c r="H237" s="31">
        <f t="shared" si="131"/>
        <v>0</v>
      </c>
      <c r="I237" s="33">
        <f t="shared" si="132"/>
        <v>0</v>
      </c>
      <c r="J237" s="33">
        <f t="shared" si="133"/>
        <v>0</v>
      </c>
      <c r="K237" s="33">
        <f t="shared" si="134"/>
        <v>0</v>
      </c>
      <c r="L237" s="1"/>
      <c r="M237" s="7" t="s">
        <v>38</v>
      </c>
      <c r="N237" s="8"/>
      <c r="O237" s="1"/>
      <c r="P237" s="1"/>
      <c r="Q237" s="1"/>
      <c r="R237" s="1"/>
      <c r="S237" s="1"/>
      <c r="T237" s="1"/>
    </row>
    <row r="238" spans="1:20" ht="25.5" x14ac:dyDescent="0.2">
      <c r="A238" s="30" t="s">
        <v>1420</v>
      </c>
      <c r="B238" s="46" t="s">
        <v>599</v>
      </c>
      <c r="C238" s="60" t="s">
        <v>600</v>
      </c>
      <c r="D238" s="55" t="s">
        <v>10</v>
      </c>
      <c r="E238" s="31" t="s">
        <v>69</v>
      </c>
      <c r="F238" s="32"/>
      <c r="G238" s="32"/>
      <c r="H238" s="31">
        <f t="shared" si="131"/>
        <v>0</v>
      </c>
      <c r="I238" s="33">
        <f t="shared" si="132"/>
        <v>0</v>
      </c>
      <c r="J238" s="33">
        <f t="shared" si="133"/>
        <v>0</v>
      </c>
      <c r="K238" s="33">
        <f t="shared" si="134"/>
        <v>0</v>
      </c>
      <c r="L238" s="1"/>
      <c r="M238" s="7" t="s">
        <v>38</v>
      </c>
      <c r="N238" s="8"/>
      <c r="O238" s="1"/>
      <c r="P238" s="1"/>
      <c r="Q238" s="1"/>
      <c r="R238" s="1"/>
      <c r="S238" s="1"/>
      <c r="T238" s="1"/>
    </row>
    <row r="239" spans="1:20" ht="38.25" x14ac:dyDescent="0.2">
      <c r="A239" s="30" t="s">
        <v>1421</v>
      </c>
      <c r="B239" s="46" t="s">
        <v>601</v>
      </c>
      <c r="C239" s="60" t="s">
        <v>602</v>
      </c>
      <c r="D239" s="55" t="s">
        <v>10</v>
      </c>
      <c r="E239" s="31" t="s">
        <v>44</v>
      </c>
      <c r="F239" s="32"/>
      <c r="G239" s="32"/>
      <c r="H239" s="31">
        <f t="shared" si="131"/>
        <v>0</v>
      </c>
      <c r="I239" s="33">
        <f t="shared" si="132"/>
        <v>0</v>
      </c>
      <c r="J239" s="33">
        <f t="shared" si="133"/>
        <v>0</v>
      </c>
      <c r="K239" s="33">
        <f t="shared" si="134"/>
        <v>0</v>
      </c>
      <c r="L239" s="1"/>
      <c r="M239" s="7" t="s">
        <v>38</v>
      </c>
      <c r="N239" s="8"/>
      <c r="O239" s="1"/>
      <c r="P239" s="1"/>
      <c r="Q239" s="1"/>
      <c r="R239" s="1"/>
      <c r="S239" s="1"/>
      <c r="T239" s="1"/>
    </row>
    <row r="240" spans="1:20" ht="38.25" x14ac:dyDescent="0.2">
      <c r="A240" s="30" t="s">
        <v>1422</v>
      </c>
      <c r="B240" s="46" t="s">
        <v>603</v>
      </c>
      <c r="C240" s="60" t="s">
        <v>604</v>
      </c>
      <c r="D240" s="55" t="s">
        <v>10</v>
      </c>
      <c r="E240" s="31" t="s">
        <v>72</v>
      </c>
      <c r="F240" s="32"/>
      <c r="G240" s="32"/>
      <c r="H240" s="31">
        <f t="shared" si="131"/>
        <v>0</v>
      </c>
      <c r="I240" s="33">
        <f t="shared" si="132"/>
        <v>0</v>
      </c>
      <c r="J240" s="33">
        <f t="shared" si="133"/>
        <v>0</v>
      </c>
      <c r="K240" s="33">
        <f t="shared" si="134"/>
        <v>0</v>
      </c>
      <c r="L240" s="1"/>
      <c r="M240" s="7" t="s">
        <v>38</v>
      </c>
      <c r="N240" s="8"/>
      <c r="O240" s="1"/>
      <c r="P240" s="1"/>
      <c r="Q240" s="1"/>
      <c r="R240" s="1"/>
      <c r="S240" s="1"/>
      <c r="T240" s="1"/>
    </row>
    <row r="241" spans="1:20" ht="38.25" x14ac:dyDescent="0.2">
      <c r="A241" s="30" t="s">
        <v>1423</v>
      </c>
      <c r="B241" s="46" t="s">
        <v>605</v>
      </c>
      <c r="C241" s="60" t="s">
        <v>606</v>
      </c>
      <c r="D241" s="55" t="s">
        <v>10</v>
      </c>
      <c r="E241" s="31" t="s">
        <v>115</v>
      </c>
      <c r="F241" s="32"/>
      <c r="G241" s="32"/>
      <c r="H241" s="31">
        <f t="shared" si="131"/>
        <v>0</v>
      </c>
      <c r="I241" s="33">
        <f t="shared" si="132"/>
        <v>0</v>
      </c>
      <c r="J241" s="33">
        <f t="shared" si="133"/>
        <v>0</v>
      </c>
      <c r="K241" s="33">
        <f t="shared" si="134"/>
        <v>0</v>
      </c>
      <c r="L241" s="1"/>
      <c r="M241" s="1"/>
      <c r="N241" s="1"/>
    </row>
    <row r="242" spans="1:20" ht="38.25" x14ac:dyDescent="0.2">
      <c r="A242" s="30" t="s">
        <v>1424</v>
      </c>
      <c r="B242" s="46" t="s">
        <v>607</v>
      </c>
      <c r="C242" s="60" t="s">
        <v>608</v>
      </c>
      <c r="D242" s="55" t="s">
        <v>10</v>
      </c>
      <c r="E242" s="31" t="s">
        <v>62</v>
      </c>
      <c r="F242" s="32"/>
      <c r="G242" s="32"/>
      <c r="H242" s="31">
        <f t="shared" si="131"/>
        <v>0</v>
      </c>
      <c r="I242" s="33">
        <f t="shared" si="132"/>
        <v>0</v>
      </c>
      <c r="J242" s="33">
        <f t="shared" si="133"/>
        <v>0</v>
      </c>
      <c r="K242" s="33">
        <f t="shared" si="134"/>
        <v>0</v>
      </c>
      <c r="L242" s="1"/>
      <c r="M242" s="7" t="s">
        <v>38</v>
      </c>
      <c r="N242" s="8"/>
      <c r="O242" s="1"/>
      <c r="P242" s="1"/>
      <c r="Q242" s="1"/>
      <c r="R242" s="1"/>
      <c r="S242" s="1"/>
      <c r="T242" s="1"/>
    </row>
    <row r="243" spans="1:20" ht="38.25" x14ac:dyDescent="0.2">
      <c r="A243" s="30" t="s">
        <v>1425</v>
      </c>
      <c r="B243" s="46" t="s">
        <v>609</v>
      </c>
      <c r="C243" s="60" t="s">
        <v>610</v>
      </c>
      <c r="D243" s="55" t="s">
        <v>10</v>
      </c>
      <c r="E243" s="31" t="s">
        <v>115</v>
      </c>
      <c r="F243" s="32"/>
      <c r="G243" s="32"/>
      <c r="H243" s="31">
        <f t="shared" si="131"/>
        <v>0</v>
      </c>
      <c r="I243" s="33">
        <f t="shared" si="132"/>
        <v>0</v>
      </c>
      <c r="J243" s="33">
        <f t="shared" si="133"/>
        <v>0</v>
      </c>
      <c r="K243" s="33">
        <f t="shared" si="134"/>
        <v>0</v>
      </c>
      <c r="L243" s="1"/>
      <c r="M243" s="7" t="s">
        <v>38</v>
      </c>
      <c r="N243" s="8"/>
      <c r="O243" s="1"/>
      <c r="P243" s="1"/>
      <c r="Q243" s="1"/>
      <c r="R243" s="1"/>
      <c r="S243" s="1"/>
      <c r="T243" s="1"/>
    </row>
    <row r="244" spans="1:20" ht="38.25" x14ac:dyDescent="0.2">
      <c r="A244" s="30" t="s">
        <v>1426</v>
      </c>
      <c r="B244" s="46" t="s">
        <v>611</v>
      </c>
      <c r="C244" s="60" t="s">
        <v>612</v>
      </c>
      <c r="D244" s="55" t="s">
        <v>10</v>
      </c>
      <c r="E244" s="31" t="s">
        <v>104</v>
      </c>
      <c r="F244" s="32"/>
      <c r="G244" s="32"/>
      <c r="H244" s="31">
        <f t="shared" si="131"/>
        <v>0</v>
      </c>
      <c r="I244" s="33">
        <f t="shared" si="132"/>
        <v>0</v>
      </c>
      <c r="J244" s="33">
        <f t="shared" si="133"/>
        <v>0</v>
      </c>
      <c r="K244" s="33">
        <f t="shared" si="134"/>
        <v>0</v>
      </c>
      <c r="L244" s="1"/>
      <c r="M244" s="1"/>
      <c r="N244" s="1"/>
    </row>
    <row r="245" spans="1:20" ht="25.5" x14ac:dyDescent="0.2">
      <c r="A245" s="30" t="s">
        <v>1427</v>
      </c>
      <c r="B245" s="46" t="s">
        <v>613</v>
      </c>
      <c r="C245" s="60" t="s">
        <v>614</v>
      </c>
      <c r="D245" s="55" t="s">
        <v>10</v>
      </c>
      <c r="E245" s="31" t="s">
        <v>60</v>
      </c>
      <c r="F245" s="32"/>
      <c r="G245" s="32"/>
      <c r="H245" s="31">
        <f t="shared" si="131"/>
        <v>0</v>
      </c>
      <c r="I245" s="33">
        <f t="shared" si="132"/>
        <v>0</v>
      </c>
      <c r="J245" s="33">
        <f t="shared" si="133"/>
        <v>0</v>
      </c>
      <c r="K245" s="33">
        <f t="shared" si="134"/>
        <v>0</v>
      </c>
      <c r="L245" s="1"/>
      <c r="M245" s="7" t="s">
        <v>38</v>
      </c>
      <c r="N245" s="8"/>
      <c r="O245" s="1"/>
      <c r="P245" s="1"/>
      <c r="Q245" s="1"/>
      <c r="R245" s="1"/>
      <c r="S245" s="1"/>
      <c r="T245" s="1"/>
    </row>
    <row r="246" spans="1:20" ht="38.25" x14ac:dyDescent="0.2">
      <c r="A246" s="30" t="s">
        <v>1428</v>
      </c>
      <c r="B246" s="46" t="s">
        <v>615</v>
      </c>
      <c r="C246" s="60" t="s">
        <v>616</v>
      </c>
      <c r="D246" s="55" t="s">
        <v>10</v>
      </c>
      <c r="E246" s="31" t="s">
        <v>43</v>
      </c>
      <c r="F246" s="32"/>
      <c r="G246" s="32"/>
      <c r="H246" s="31">
        <f t="shared" si="131"/>
        <v>0</v>
      </c>
      <c r="I246" s="33">
        <f t="shared" si="132"/>
        <v>0</v>
      </c>
      <c r="J246" s="33">
        <f t="shared" si="133"/>
        <v>0</v>
      </c>
      <c r="K246" s="33">
        <f t="shared" si="134"/>
        <v>0</v>
      </c>
      <c r="L246" s="1"/>
      <c r="M246" s="7" t="s">
        <v>38</v>
      </c>
      <c r="N246" s="8"/>
      <c r="O246" s="1"/>
      <c r="P246" s="1"/>
      <c r="Q246" s="1"/>
      <c r="R246" s="1"/>
      <c r="S246" s="1"/>
      <c r="T246" s="1"/>
    </row>
    <row r="247" spans="1:20" ht="38.25" x14ac:dyDescent="0.2">
      <c r="A247" s="30" t="s">
        <v>1429</v>
      </c>
      <c r="B247" s="46" t="s">
        <v>617</v>
      </c>
      <c r="C247" s="60" t="s">
        <v>618</v>
      </c>
      <c r="D247" s="55" t="s">
        <v>10</v>
      </c>
      <c r="E247" s="31" t="s">
        <v>176</v>
      </c>
      <c r="F247" s="32"/>
      <c r="G247" s="32"/>
      <c r="H247" s="31">
        <f t="shared" si="131"/>
        <v>0</v>
      </c>
      <c r="I247" s="33">
        <f t="shared" si="132"/>
        <v>0</v>
      </c>
      <c r="J247" s="33">
        <f t="shared" si="133"/>
        <v>0</v>
      </c>
      <c r="K247" s="33">
        <f t="shared" si="134"/>
        <v>0</v>
      </c>
      <c r="L247" s="1"/>
      <c r="M247" s="7" t="s">
        <v>38</v>
      </c>
      <c r="N247" s="8"/>
      <c r="O247" s="1"/>
      <c r="P247" s="1"/>
      <c r="Q247" s="1"/>
      <c r="R247" s="1"/>
      <c r="S247" s="1"/>
      <c r="T247" s="1"/>
    </row>
    <row r="248" spans="1:20" ht="25.5" x14ac:dyDescent="0.2">
      <c r="A248" s="30" t="s">
        <v>1430</v>
      </c>
      <c r="B248" s="46" t="s">
        <v>619</v>
      </c>
      <c r="C248" s="60" t="s">
        <v>620</v>
      </c>
      <c r="D248" s="55" t="s">
        <v>10</v>
      </c>
      <c r="E248" s="31" t="s">
        <v>60</v>
      </c>
      <c r="F248" s="32"/>
      <c r="G248" s="32"/>
      <c r="H248" s="31">
        <f t="shared" si="131"/>
        <v>0</v>
      </c>
      <c r="I248" s="33">
        <f t="shared" si="132"/>
        <v>0</v>
      </c>
      <c r="J248" s="33">
        <f t="shared" si="133"/>
        <v>0</v>
      </c>
      <c r="K248" s="33">
        <f t="shared" si="134"/>
        <v>0</v>
      </c>
      <c r="L248" s="1"/>
      <c r="M248" s="7" t="s">
        <v>38</v>
      </c>
      <c r="N248" s="8"/>
      <c r="O248" s="1"/>
      <c r="P248" s="1"/>
      <c r="Q248" s="1"/>
      <c r="R248" s="1"/>
      <c r="S248" s="1"/>
      <c r="T248" s="1"/>
    </row>
    <row r="249" spans="1:20" ht="25.5" x14ac:dyDescent="0.2">
      <c r="A249" s="30" t="s">
        <v>1431</v>
      </c>
      <c r="B249" s="46" t="s">
        <v>621</v>
      </c>
      <c r="C249" s="60" t="s">
        <v>622</v>
      </c>
      <c r="D249" s="55" t="s">
        <v>10</v>
      </c>
      <c r="E249" s="31" t="s">
        <v>43</v>
      </c>
      <c r="F249" s="32"/>
      <c r="G249" s="32"/>
      <c r="H249" s="31">
        <f t="shared" si="131"/>
        <v>0</v>
      </c>
      <c r="I249" s="33">
        <f t="shared" si="132"/>
        <v>0</v>
      </c>
      <c r="J249" s="33">
        <f t="shared" si="133"/>
        <v>0</v>
      </c>
      <c r="K249" s="33">
        <f t="shared" si="134"/>
        <v>0</v>
      </c>
      <c r="L249" s="1"/>
      <c r="M249" s="1"/>
      <c r="N249" s="1"/>
    </row>
    <row r="250" spans="1:20" ht="25.5" x14ac:dyDescent="0.2">
      <c r="A250" s="30" t="s">
        <v>1432</v>
      </c>
      <c r="B250" s="46" t="s">
        <v>623</v>
      </c>
      <c r="C250" s="60" t="s">
        <v>624</v>
      </c>
      <c r="D250" s="55" t="s">
        <v>10</v>
      </c>
      <c r="E250" s="31" t="s">
        <v>104</v>
      </c>
      <c r="F250" s="32"/>
      <c r="G250" s="32"/>
      <c r="H250" s="31">
        <f t="shared" si="131"/>
        <v>0</v>
      </c>
      <c r="I250" s="33">
        <f t="shared" si="132"/>
        <v>0</v>
      </c>
      <c r="J250" s="33">
        <f t="shared" si="133"/>
        <v>0</v>
      </c>
      <c r="K250" s="33">
        <f t="shared" si="134"/>
        <v>0</v>
      </c>
      <c r="L250" s="1"/>
      <c r="M250" s="1"/>
      <c r="N250" s="1"/>
    </row>
    <row r="251" spans="1:20" ht="25.5" x14ac:dyDescent="0.2">
      <c r="A251" s="30" t="s">
        <v>1433</v>
      </c>
      <c r="B251" s="46" t="s">
        <v>408</v>
      </c>
      <c r="C251" s="60" t="s">
        <v>409</v>
      </c>
      <c r="D251" s="55" t="s">
        <v>206</v>
      </c>
      <c r="E251" s="31" t="s">
        <v>43</v>
      </c>
      <c r="F251" s="32"/>
      <c r="G251" s="32"/>
      <c r="H251" s="31">
        <f t="shared" si="131"/>
        <v>0</v>
      </c>
      <c r="I251" s="33">
        <f t="shared" si="132"/>
        <v>0</v>
      </c>
      <c r="J251" s="33">
        <f t="shared" si="133"/>
        <v>0</v>
      </c>
      <c r="K251" s="33">
        <f t="shared" si="134"/>
        <v>0</v>
      </c>
      <c r="L251" s="1"/>
      <c r="M251" s="7" t="s">
        <v>38</v>
      </c>
      <c r="N251" s="8"/>
      <c r="O251" s="1"/>
      <c r="P251" s="1"/>
      <c r="Q251" s="1"/>
      <c r="R251" s="1"/>
      <c r="S251" s="1"/>
      <c r="T251" s="1"/>
    </row>
    <row r="252" spans="1:20" ht="51" x14ac:dyDescent="0.2">
      <c r="A252" s="30" t="s">
        <v>1434</v>
      </c>
      <c r="B252" s="46" t="s">
        <v>503</v>
      </c>
      <c r="C252" s="60" t="s">
        <v>625</v>
      </c>
      <c r="D252" s="55" t="s">
        <v>205</v>
      </c>
      <c r="E252" s="31" t="s">
        <v>43</v>
      </c>
      <c r="F252" s="32"/>
      <c r="G252" s="32"/>
      <c r="H252" s="31">
        <f t="shared" si="131"/>
        <v>0</v>
      </c>
      <c r="I252" s="33">
        <f t="shared" si="132"/>
        <v>0</v>
      </c>
      <c r="J252" s="33">
        <f t="shared" si="133"/>
        <v>0</v>
      </c>
      <c r="K252" s="33">
        <f t="shared" si="134"/>
        <v>0</v>
      </c>
      <c r="L252" s="1"/>
      <c r="M252" s="7" t="s">
        <v>38</v>
      </c>
      <c r="N252" s="8"/>
      <c r="O252" s="1"/>
      <c r="P252" s="1"/>
      <c r="Q252" s="1"/>
      <c r="R252" s="1"/>
      <c r="S252" s="1"/>
      <c r="T252" s="1"/>
    </row>
    <row r="253" spans="1:20" ht="38.25" x14ac:dyDescent="0.2">
      <c r="A253" s="30" t="s">
        <v>1435</v>
      </c>
      <c r="B253" s="46" t="s">
        <v>150</v>
      </c>
      <c r="C253" s="60" t="s">
        <v>151</v>
      </c>
      <c r="D253" s="55" t="s">
        <v>59</v>
      </c>
      <c r="E253" s="31" t="s">
        <v>626</v>
      </c>
      <c r="F253" s="32"/>
      <c r="G253" s="32"/>
      <c r="H253" s="31">
        <f t="shared" si="131"/>
        <v>0</v>
      </c>
      <c r="I253" s="33">
        <f t="shared" si="132"/>
        <v>0</v>
      </c>
      <c r="J253" s="33">
        <f t="shared" si="133"/>
        <v>0</v>
      </c>
      <c r="K253" s="33">
        <f t="shared" si="134"/>
        <v>0</v>
      </c>
      <c r="L253" s="1"/>
      <c r="M253" s="1"/>
      <c r="N253" s="1"/>
    </row>
    <row r="254" spans="1:20" ht="25.5" x14ac:dyDescent="0.2">
      <c r="A254" s="30" t="s">
        <v>1436</v>
      </c>
      <c r="B254" s="46" t="s">
        <v>627</v>
      </c>
      <c r="C254" s="60" t="s">
        <v>628</v>
      </c>
      <c r="D254" s="55" t="s">
        <v>206</v>
      </c>
      <c r="E254" s="31" t="s">
        <v>629</v>
      </c>
      <c r="F254" s="32"/>
      <c r="G254" s="32"/>
      <c r="H254" s="31">
        <f t="shared" si="131"/>
        <v>0</v>
      </c>
      <c r="I254" s="33">
        <f t="shared" si="132"/>
        <v>0</v>
      </c>
      <c r="J254" s="33">
        <f t="shared" si="133"/>
        <v>0</v>
      </c>
      <c r="K254" s="33">
        <f t="shared" si="134"/>
        <v>0</v>
      </c>
      <c r="L254" s="1"/>
      <c r="M254" s="1"/>
      <c r="N254" s="1"/>
    </row>
    <row r="255" spans="1:20" ht="12.75" x14ac:dyDescent="0.2">
      <c r="A255" s="124">
        <v>30</v>
      </c>
      <c r="B255" s="45"/>
      <c r="C255" s="61" t="s">
        <v>1266</v>
      </c>
      <c r="D255" s="54"/>
      <c r="E255" s="11"/>
      <c r="F255" s="126"/>
      <c r="G255" s="126"/>
      <c r="H255" s="11"/>
      <c r="I255" s="9">
        <f>SUM(I256:I266)</f>
        <v>0</v>
      </c>
      <c r="J255" s="9">
        <f t="shared" ref="J255:K255" si="135">SUM(J256:J266)</f>
        <v>0</v>
      </c>
      <c r="K255" s="9">
        <f t="shared" si="135"/>
        <v>0</v>
      </c>
      <c r="L255" s="1"/>
      <c r="M255" s="7" t="s">
        <v>38</v>
      </c>
      <c r="N255" s="8"/>
      <c r="O255" s="1"/>
      <c r="P255" s="1"/>
      <c r="Q255" s="1"/>
      <c r="R255" s="1"/>
      <c r="S255" s="1"/>
      <c r="T255" s="1"/>
    </row>
    <row r="256" spans="1:20" ht="38.25" x14ac:dyDescent="0.2">
      <c r="A256" s="30" t="s">
        <v>1035</v>
      </c>
      <c r="B256" s="46" t="s">
        <v>1005</v>
      </c>
      <c r="C256" s="60" t="s">
        <v>1006</v>
      </c>
      <c r="D256" s="55" t="s">
        <v>59</v>
      </c>
      <c r="E256" s="31" t="s">
        <v>1008</v>
      </c>
      <c r="F256" s="32"/>
      <c r="G256" s="32"/>
      <c r="H256" s="31">
        <f t="shared" ref="H256:H266" si="136">F256+G256</f>
        <v>0</v>
      </c>
      <c r="I256" s="33">
        <f>F256*E256</f>
        <v>0</v>
      </c>
      <c r="J256" s="33">
        <f t="shared" ref="J256:J266" si="137">G256*E256</f>
        <v>0</v>
      </c>
      <c r="K256" s="33">
        <f>I256+J256</f>
        <v>0</v>
      </c>
      <c r="L256" s="1"/>
      <c r="M256" s="1"/>
      <c r="N256" s="1"/>
    </row>
    <row r="257" spans="1:20" ht="25.5" x14ac:dyDescent="0.2">
      <c r="A257" s="30" t="s">
        <v>1036</v>
      </c>
      <c r="B257" s="46" t="s">
        <v>1190</v>
      </c>
      <c r="C257" s="60" t="s">
        <v>1007</v>
      </c>
      <c r="D257" s="55" t="s">
        <v>10</v>
      </c>
      <c r="E257" s="31" t="s">
        <v>104</v>
      </c>
      <c r="F257" s="32"/>
      <c r="G257" s="32"/>
      <c r="H257" s="31">
        <f t="shared" si="136"/>
        <v>0</v>
      </c>
      <c r="I257" s="33">
        <f t="shared" ref="I257:I261" si="138">F257*E257</f>
        <v>0</v>
      </c>
      <c r="J257" s="33">
        <f t="shared" si="137"/>
        <v>0</v>
      </c>
      <c r="K257" s="33">
        <f t="shared" ref="K257:K261" si="139">I257+J257</f>
        <v>0</v>
      </c>
      <c r="L257" s="1"/>
      <c r="M257" s="1"/>
      <c r="N257" s="1"/>
    </row>
    <row r="258" spans="1:20" ht="38.25" x14ac:dyDescent="0.2">
      <c r="A258" s="30" t="s">
        <v>1037</v>
      </c>
      <c r="B258" s="46" t="s">
        <v>906</v>
      </c>
      <c r="C258" s="60" t="s">
        <v>907</v>
      </c>
      <c r="D258" s="55" t="s">
        <v>59</v>
      </c>
      <c r="E258" s="31" t="s">
        <v>1009</v>
      </c>
      <c r="F258" s="32"/>
      <c r="G258" s="32"/>
      <c r="H258" s="31">
        <f t="shared" si="136"/>
        <v>0</v>
      </c>
      <c r="I258" s="33">
        <f t="shared" si="138"/>
        <v>0</v>
      </c>
      <c r="J258" s="33">
        <f t="shared" si="137"/>
        <v>0</v>
      </c>
      <c r="K258" s="33">
        <f t="shared" si="139"/>
        <v>0</v>
      </c>
      <c r="L258" s="1"/>
      <c r="M258" s="7" t="s">
        <v>38</v>
      </c>
      <c r="N258" s="8"/>
      <c r="O258" s="1"/>
      <c r="P258" s="1"/>
      <c r="Q258" s="1"/>
      <c r="R258" s="1"/>
      <c r="S258" s="1"/>
      <c r="T258" s="1"/>
    </row>
    <row r="259" spans="1:20" ht="25.5" x14ac:dyDescent="0.2">
      <c r="A259" s="30" t="s">
        <v>1038</v>
      </c>
      <c r="B259" s="46" t="s">
        <v>408</v>
      </c>
      <c r="C259" s="60" t="s">
        <v>1191</v>
      </c>
      <c r="D259" s="55" t="s">
        <v>206</v>
      </c>
      <c r="E259" s="31" t="s">
        <v>43</v>
      </c>
      <c r="F259" s="32"/>
      <c r="G259" s="32"/>
      <c r="H259" s="31">
        <f t="shared" si="136"/>
        <v>0</v>
      </c>
      <c r="I259" s="33">
        <f t="shared" si="138"/>
        <v>0</v>
      </c>
      <c r="J259" s="33">
        <f t="shared" si="137"/>
        <v>0</v>
      </c>
      <c r="K259" s="33">
        <f t="shared" si="139"/>
        <v>0</v>
      </c>
      <c r="L259" s="1"/>
      <c r="M259" s="7" t="s">
        <v>38</v>
      </c>
      <c r="N259" s="8"/>
      <c r="O259" s="1"/>
      <c r="P259" s="1"/>
      <c r="Q259" s="1"/>
      <c r="R259" s="1"/>
      <c r="S259" s="1"/>
      <c r="T259" s="1"/>
    </row>
    <row r="260" spans="1:20" ht="12.75" x14ac:dyDescent="0.2">
      <c r="A260" s="30" t="s">
        <v>1437</v>
      </c>
      <c r="B260" s="46" t="s">
        <v>497</v>
      </c>
      <c r="C260" s="60" t="s">
        <v>1192</v>
      </c>
      <c r="D260" s="55" t="s">
        <v>206</v>
      </c>
      <c r="E260" s="31" t="s">
        <v>734</v>
      </c>
      <c r="F260" s="32"/>
      <c r="G260" s="32"/>
      <c r="H260" s="31">
        <f t="shared" si="136"/>
        <v>0</v>
      </c>
      <c r="I260" s="33">
        <f t="shared" si="138"/>
        <v>0</v>
      </c>
      <c r="J260" s="33">
        <f t="shared" si="137"/>
        <v>0</v>
      </c>
      <c r="K260" s="33">
        <f t="shared" si="139"/>
        <v>0</v>
      </c>
      <c r="L260" s="1"/>
      <c r="M260" s="1"/>
      <c r="N260" s="1"/>
    </row>
    <row r="261" spans="1:20" ht="25.5" x14ac:dyDescent="0.2">
      <c r="A261" s="30" t="s">
        <v>1438</v>
      </c>
      <c r="B261" s="46" t="s">
        <v>698</v>
      </c>
      <c r="C261" s="60" t="s">
        <v>1193</v>
      </c>
      <c r="D261" s="55" t="s">
        <v>206</v>
      </c>
      <c r="E261" s="31" t="s">
        <v>1196</v>
      </c>
      <c r="F261" s="32"/>
      <c r="G261" s="32"/>
      <c r="H261" s="31">
        <f t="shared" si="136"/>
        <v>0</v>
      </c>
      <c r="I261" s="33">
        <f t="shared" si="138"/>
        <v>0</v>
      </c>
      <c r="J261" s="33">
        <f t="shared" si="137"/>
        <v>0</v>
      </c>
      <c r="K261" s="33">
        <f t="shared" si="139"/>
        <v>0</v>
      </c>
      <c r="L261" s="1"/>
      <c r="M261" s="1"/>
      <c r="N261" s="1"/>
    </row>
    <row r="262" spans="1:20" ht="24" x14ac:dyDescent="0.2">
      <c r="A262" s="30" t="s">
        <v>1439</v>
      </c>
      <c r="B262" s="46" t="s">
        <v>506</v>
      </c>
      <c r="C262" s="60" t="s">
        <v>1194</v>
      </c>
      <c r="D262" s="55" t="s">
        <v>206</v>
      </c>
      <c r="E262" s="31" t="s">
        <v>134</v>
      </c>
      <c r="F262" s="32"/>
      <c r="G262" s="32"/>
      <c r="H262" s="31">
        <f t="shared" si="136"/>
        <v>0</v>
      </c>
      <c r="I262" s="33">
        <f>F262*E262</f>
        <v>0</v>
      </c>
      <c r="J262" s="33">
        <f t="shared" si="137"/>
        <v>0</v>
      </c>
      <c r="K262" s="33">
        <f>I262+J262</f>
        <v>0</v>
      </c>
      <c r="L262" s="1"/>
      <c r="M262" s="1"/>
      <c r="N262" s="1"/>
    </row>
    <row r="263" spans="1:20" ht="38.25" x14ac:dyDescent="0.2">
      <c r="A263" s="30" t="s">
        <v>1440</v>
      </c>
      <c r="B263" s="46" t="s">
        <v>515</v>
      </c>
      <c r="C263" s="60" t="s">
        <v>1195</v>
      </c>
      <c r="D263" s="55" t="s">
        <v>205</v>
      </c>
      <c r="E263" s="31" t="s">
        <v>134</v>
      </c>
      <c r="F263" s="32"/>
      <c r="G263" s="32"/>
      <c r="H263" s="31">
        <f t="shared" si="136"/>
        <v>0</v>
      </c>
      <c r="I263" s="33">
        <f>F263*E263</f>
        <v>0</v>
      </c>
      <c r="J263" s="33">
        <f t="shared" si="137"/>
        <v>0</v>
      </c>
      <c r="K263" s="33">
        <f>I263+J263</f>
        <v>0</v>
      </c>
      <c r="L263" s="1"/>
      <c r="M263" s="1"/>
      <c r="N263" s="1"/>
    </row>
    <row r="264" spans="1:20" ht="38.25" x14ac:dyDescent="0.2">
      <c r="A264" s="30" t="s">
        <v>1441</v>
      </c>
      <c r="B264" s="46" t="s">
        <v>1268</v>
      </c>
      <c r="C264" s="60" t="s">
        <v>1269</v>
      </c>
      <c r="D264" s="55" t="s">
        <v>10</v>
      </c>
      <c r="E264" s="31" t="s">
        <v>104</v>
      </c>
      <c r="F264" s="32"/>
      <c r="G264" s="32"/>
      <c r="H264" s="31">
        <f t="shared" si="136"/>
        <v>0</v>
      </c>
      <c r="I264" s="33">
        <f t="shared" ref="I264" si="140">F264*E264</f>
        <v>0</v>
      </c>
      <c r="J264" s="33">
        <f t="shared" si="137"/>
        <v>0</v>
      </c>
      <c r="K264" s="33">
        <f t="shared" ref="K264" si="141">I264+J264</f>
        <v>0</v>
      </c>
      <c r="L264" s="1"/>
      <c r="M264" s="1"/>
      <c r="N264" s="1"/>
    </row>
    <row r="265" spans="1:20" ht="25.5" x14ac:dyDescent="0.2">
      <c r="A265" s="30" t="s">
        <v>1442</v>
      </c>
      <c r="B265" s="46" t="s">
        <v>1267</v>
      </c>
      <c r="C265" s="60" t="s">
        <v>1270</v>
      </c>
      <c r="D265" s="55" t="s">
        <v>10</v>
      </c>
      <c r="E265" s="31" t="s">
        <v>104</v>
      </c>
      <c r="F265" s="32"/>
      <c r="G265" s="32"/>
      <c r="H265" s="31">
        <f t="shared" si="136"/>
        <v>0</v>
      </c>
      <c r="I265" s="33">
        <f>F265*E265</f>
        <v>0</v>
      </c>
      <c r="J265" s="33">
        <f t="shared" si="137"/>
        <v>0</v>
      </c>
      <c r="K265" s="33">
        <f>I265+J265</f>
        <v>0</v>
      </c>
      <c r="L265" s="1"/>
      <c r="M265" s="1"/>
      <c r="N265" s="1"/>
    </row>
    <row r="266" spans="1:20" ht="38.25" x14ac:dyDescent="0.2">
      <c r="A266" s="30" t="s">
        <v>1443</v>
      </c>
      <c r="B266" s="46" t="s">
        <v>905</v>
      </c>
      <c r="C266" s="60" t="s">
        <v>1207</v>
      </c>
      <c r="D266" s="55" t="s">
        <v>59</v>
      </c>
      <c r="E266" s="31" t="s">
        <v>1271</v>
      </c>
      <c r="F266" s="32"/>
      <c r="G266" s="32"/>
      <c r="H266" s="31">
        <f t="shared" si="136"/>
        <v>0</v>
      </c>
      <c r="I266" s="33">
        <f>F266*E266</f>
        <v>0</v>
      </c>
      <c r="J266" s="33">
        <f t="shared" si="137"/>
        <v>0</v>
      </c>
      <c r="K266" s="33">
        <f>I266+J266</f>
        <v>0</v>
      </c>
      <c r="L266" s="1"/>
      <c r="M266" s="1"/>
      <c r="N266" s="1"/>
    </row>
    <row r="267" spans="1:20" ht="12.75" x14ac:dyDescent="0.2">
      <c r="A267" s="10" t="s">
        <v>1274</v>
      </c>
      <c r="B267" s="45"/>
      <c r="C267" s="61" t="s">
        <v>1288</v>
      </c>
      <c r="D267" s="54"/>
      <c r="E267" s="11"/>
      <c r="F267" s="126"/>
      <c r="G267" s="126"/>
      <c r="H267" s="11"/>
      <c r="I267" s="9">
        <f>SUM(I268:I328)</f>
        <v>0</v>
      </c>
      <c r="J267" s="9">
        <f t="shared" ref="J267:K267" si="142">SUM(J268:J328)</f>
        <v>0</v>
      </c>
      <c r="K267" s="9">
        <f t="shared" si="142"/>
        <v>0</v>
      </c>
      <c r="L267" s="1"/>
      <c r="M267" s="1"/>
      <c r="N267" s="1"/>
    </row>
    <row r="268" spans="1:20" ht="38.25" x14ac:dyDescent="0.2">
      <c r="A268" s="30" t="s">
        <v>1039</v>
      </c>
      <c r="B268" s="46" t="s">
        <v>631</v>
      </c>
      <c r="C268" s="60" t="s">
        <v>632</v>
      </c>
      <c r="D268" s="55" t="s">
        <v>59</v>
      </c>
      <c r="E268" s="31" t="s">
        <v>1242</v>
      </c>
      <c r="F268" s="32"/>
      <c r="G268" s="32"/>
      <c r="H268" s="31">
        <f t="shared" ref="H268:H328" si="143">F268+G268</f>
        <v>0</v>
      </c>
      <c r="I268" s="33">
        <f t="shared" ref="I268:I328" si="144">F268*E268</f>
        <v>0</v>
      </c>
      <c r="J268" s="33">
        <f t="shared" ref="J268:J328" si="145">G268*E268</f>
        <v>0</v>
      </c>
      <c r="K268" s="33">
        <f t="shared" ref="K268:K328" si="146">I268+J268</f>
        <v>0</v>
      </c>
      <c r="L268" s="1"/>
      <c r="M268" s="1"/>
      <c r="N268" s="1"/>
    </row>
    <row r="269" spans="1:20" ht="38.25" x14ac:dyDescent="0.2">
      <c r="A269" s="30" t="s">
        <v>1040</v>
      </c>
      <c r="B269" s="46" t="s">
        <v>633</v>
      </c>
      <c r="C269" s="60" t="s">
        <v>634</v>
      </c>
      <c r="D269" s="55" t="s">
        <v>59</v>
      </c>
      <c r="E269" s="31" t="s">
        <v>176</v>
      </c>
      <c r="F269" s="32"/>
      <c r="G269" s="32"/>
      <c r="H269" s="31">
        <f t="shared" si="143"/>
        <v>0</v>
      </c>
      <c r="I269" s="33">
        <f t="shared" si="144"/>
        <v>0</v>
      </c>
      <c r="J269" s="33">
        <f t="shared" si="145"/>
        <v>0</v>
      </c>
      <c r="K269" s="33">
        <f t="shared" si="146"/>
        <v>0</v>
      </c>
      <c r="L269" s="1"/>
      <c r="M269" s="7" t="s">
        <v>38</v>
      </c>
      <c r="N269" s="8"/>
      <c r="O269" s="1"/>
      <c r="P269" s="1"/>
      <c r="Q269" s="1"/>
      <c r="R269" s="1"/>
      <c r="S269" s="1"/>
      <c r="T269" s="1"/>
    </row>
    <row r="270" spans="1:20" ht="38.25" x14ac:dyDescent="0.2">
      <c r="A270" s="30" t="s">
        <v>1041</v>
      </c>
      <c r="B270" s="46" t="s">
        <v>905</v>
      </c>
      <c r="C270" s="60" t="s">
        <v>1207</v>
      </c>
      <c r="D270" s="55" t="s">
        <v>59</v>
      </c>
      <c r="E270" s="31" t="s">
        <v>714</v>
      </c>
      <c r="F270" s="32"/>
      <c r="G270" s="32"/>
      <c r="H270" s="31">
        <f t="shared" si="143"/>
        <v>0</v>
      </c>
      <c r="I270" s="33">
        <f t="shared" si="144"/>
        <v>0</v>
      </c>
      <c r="J270" s="33">
        <f t="shared" si="145"/>
        <v>0</v>
      </c>
      <c r="K270" s="33">
        <f t="shared" si="146"/>
        <v>0</v>
      </c>
      <c r="L270" s="1"/>
      <c r="M270" s="7" t="s">
        <v>38</v>
      </c>
      <c r="N270" s="8"/>
      <c r="O270" s="1"/>
      <c r="P270" s="1"/>
      <c r="Q270" s="1"/>
      <c r="R270" s="1"/>
      <c r="S270" s="1"/>
      <c r="T270" s="1"/>
    </row>
    <row r="271" spans="1:20" ht="25.5" x14ac:dyDescent="0.2">
      <c r="A271" s="30" t="s">
        <v>1042</v>
      </c>
      <c r="B271" s="46" t="s">
        <v>168</v>
      </c>
      <c r="C271" s="60" t="s">
        <v>1208</v>
      </c>
      <c r="D271" s="55" t="s">
        <v>10</v>
      </c>
      <c r="E271" s="31" t="s">
        <v>1028</v>
      </c>
      <c r="F271" s="32"/>
      <c r="G271" s="32"/>
      <c r="H271" s="31">
        <f t="shared" si="143"/>
        <v>0</v>
      </c>
      <c r="I271" s="33">
        <f t="shared" si="144"/>
        <v>0</v>
      </c>
      <c r="J271" s="33">
        <f t="shared" si="145"/>
        <v>0</v>
      </c>
      <c r="K271" s="33">
        <f t="shared" si="146"/>
        <v>0</v>
      </c>
      <c r="L271" s="1"/>
      <c r="M271" s="1"/>
      <c r="N271" s="1"/>
    </row>
    <row r="272" spans="1:20" ht="38.25" x14ac:dyDescent="0.2">
      <c r="A272" s="30" t="s">
        <v>1275</v>
      </c>
      <c r="B272" s="46" t="s">
        <v>163</v>
      </c>
      <c r="C272" s="60" t="s">
        <v>164</v>
      </c>
      <c r="D272" s="55" t="s">
        <v>59</v>
      </c>
      <c r="E272" s="31" t="s">
        <v>1243</v>
      </c>
      <c r="F272" s="32"/>
      <c r="G272" s="32"/>
      <c r="H272" s="31">
        <f t="shared" si="143"/>
        <v>0</v>
      </c>
      <c r="I272" s="33">
        <f t="shared" si="144"/>
        <v>0</v>
      </c>
      <c r="J272" s="33">
        <f t="shared" si="145"/>
        <v>0</v>
      </c>
      <c r="K272" s="33">
        <f t="shared" si="146"/>
        <v>0</v>
      </c>
      <c r="L272" s="1"/>
      <c r="M272" s="1"/>
      <c r="N272" s="1"/>
    </row>
    <row r="273" spans="1:20" ht="38.25" x14ac:dyDescent="0.2">
      <c r="A273" s="30" t="s">
        <v>1276</v>
      </c>
      <c r="B273" s="46" t="s">
        <v>165</v>
      </c>
      <c r="C273" s="60" t="s">
        <v>166</v>
      </c>
      <c r="D273" s="55" t="s">
        <v>59</v>
      </c>
      <c r="E273" s="31" t="s">
        <v>1244</v>
      </c>
      <c r="F273" s="32"/>
      <c r="G273" s="32"/>
      <c r="H273" s="31">
        <f t="shared" si="143"/>
        <v>0</v>
      </c>
      <c r="I273" s="33">
        <f t="shared" si="144"/>
        <v>0</v>
      </c>
      <c r="J273" s="33">
        <f t="shared" si="145"/>
        <v>0</v>
      </c>
      <c r="K273" s="33">
        <f t="shared" si="146"/>
        <v>0</v>
      </c>
      <c r="L273" s="1"/>
      <c r="M273" s="7" t="s">
        <v>38</v>
      </c>
      <c r="N273" s="8"/>
      <c r="O273" s="1"/>
      <c r="P273" s="1"/>
      <c r="Q273" s="1"/>
      <c r="R273" s="1"/>
      <c r="S273" s="1"/>
      <c r="T273" s="1"/>
    </row>
    <row r="274" spans="1:20" ht="38.25" x14ac:dyDescent="0.2">
      <c r="A274" s="30" t="s">
        <v>1444</v>
      </c>
      <c r="B274" s="46" t="s">
        <v>635</v>
      </c>
      <c r="C274" s="60" t="s">
        <v>636</v>
      </c>
      <c r="D274" s="55" t="s">
        <v>59</v>
      </c>
      <c r="E274" s="31" t="s">
        <v>626</v>
      </c>
      <c r="F274" s="32"/>
      <c r="G274" s="32"/>
      <c r="H274" s="31">
        <f t="shared" si="143"/>
        <v>0</v>
      </c>
      <c r="I274" s="33">
        <f t="shared" si="144"/>
        <v>0</v>
      </c>
      <c r="J274" s="33">
        <f t="shared" si="145"/>
        <v>0</v>
      </c>
      <c r="K274" s="33">
        <f t="shared" si="146"/>
        <v>0</v>
      </c>
      <c r="L274" s="1"/>
      <c r="M274" s="7" t="s">
        <v>38</v>
      </c>
      <c r="N274" s="8"/>
      <c r="O274" s="1"/>
      <c r="P274" s="1"/>
      <c r="Q274" s="1"/>
      <c r="R274" s="1"/>
      <c r="S274" s="1"/>
      <c r="T274" s="1"/>
    </row>
    <row r="275" spans="1:20" ht="38.25" x14ac:dyDescent="0.2">
      <c r="A275" s="30" t="s">
        <v>1445</v>
      </c>
      <c r="B275" s="46" t="s">
        <v>637</v>
      </c>
      <c r="C275" s="60" t="s">
        <v>638</v>
      </c>
      <c r="D275" s="55" t="s">
        <v>59</v>
      </c>
      <c r="E275" s="31" t="s">
        <v>1029</v>
      </c>
      <c r="F275" s="32"/>
      <c r="G275" s="32"/>
      <c r="H275" s="31">
        <f t="shared" si="143"/>
        <v>0</v>
      </c>
      <c r="I275" s="33">
        <f t="shared" si="144"/>
        <v>0</v>
      </c>
      <c r="J275" s="33">
        <f t="shared" si="145"/>
        <v>0</v>
      </c>
      <c r="K275" s="33">
        <f t="shared" si="146"/>
        <v>0</v>
      </c>
      <c r="L275" s="1"/>
      <c r="M275" s="1"/>
      <c r="N275" s="1"/>
    </row>
    <row r="276" spans="1:20" ht="38.25" x14ac:dyDescent="0.2">
      <c r="A276" s="30" t="s">
        <v>1446</v>
      </c>
      <c r="B276" s="46" t="s">
        <v>639</v>
      </c>
      <c r="C276" s="60" t="s">
        <v>640</v>
      </c>
      <c r="D276" s="55" t="s">
        <v>59</v>
      </c>
      <c r="E276" s="31" t="s">
        <v>195</v>
      </c>
      <c r="F276" s="32"/>
      <c r="G276" s="32"/>
      <c r="H276" s="31">
        <f t="shared" si="143"/>
        <v>0</v>
      </c>
      <c r="I276" s="33">
        <f t="shared" si="144"/>
        <v>0</v>
      </c>
      <c r="J276" s="33">
        <f t="shared" si="145"/>
        <v>0</v>
      </c>
      <c r="K276" s="33">
        <f t="shared" si="146"/>
        <v>0</v>
      </c>
      <c r="L276" s="1"/>
      <c r="M276" s="7" t="s">
        <v>38</v>
      </c>
      <c r="N276" s="8"/>
      <c r="O276" s="1"/>
      <c r="P276" s="1"/>
      <c r="Q276" s="1"/>
      <c r="R276" s="1"/>
      <c r="S276" s="1"/>
      <c r="T276" s="1"/>
    </row>
    <row r="277" spans="1:20" ht="38.25" x14ac:dyDescent="0.2">
      <c r="A277" s="30" t="s">
        <v>1447</v>
      </c>
      <c r="B277" s="46" t="s">
        <v>641</v>
      </c>
      <c r="C277" s="60" t="s">
        <v>642</v>
      </c>
      <c r="D277" s="55" t="s">
        <v>59</v>
      </c>
      <c r="E277" s="31" t="s">
        <v>134</v>
      </c>
      <c r="F277" s="32"/>
      <c r="G277" s="32"/>
      <c r="H277" s="31">
        <f t="shared" si="143"/>
        <v>0</v>
      </c>
      <c r="I277" s="33">
        <f t="shared" si="144"/>
        <v>0</v>
      </c>
      <c r="J277" s="33">
        <f t="shared" si="145"/>
        <v>0</v>
      </c>
      <c r="K277" s="33">
        <f t="shared" si="146"/>
        <v>0</v>
      </c>
      <c r="L277" s="1"/>
      <c r="M277" s="7" t="s">
        <v>38</v>
      </c>
      <c r="N277" s="8"/>
      <c r="O277" s="1"/>
      <c r="P277" s="1"/>
      <c r="Q277" s="1"/>
      <c r="R277" s="1"/>
      <c r="S277" s="1"/>
      <c r="T277" s="1"/>
    </row>
    <row r="278" spans="1:20" ht="25.5" x14ac:dyDescent="0.2">
      <c r="A278" s="30" t="s">
        <v>1448</v>
      </c>
      <c r="B278" s="46" t="s">
        <v>1010</v>
      </c>
      <c r="C278" s="60" t="s">
        <v>1209</v>
      </c>
      <c r="D278" s="55" t="s">
        <v>59</v>
      </c>
      <c r="E278" s="31" t="s">
        <v>146</v>
      </c>
      <c r="F278" s="32"/>
      <c r="G278" s="32"/>
      <c r="H278" s="31">
        <f t="shared" si="143"/>
        <v>0</v>
      </c>
      <c r="I278" s="33">
        <f t="shared" si="144"/>
        <v>0</v>
      </c>
      <c r="J278" s="33">
        <f t="shared" si="145"/>
        <v>0</v>
      </c>
      <c r="K278" s="33">
        <f t="shared" si="146"/>
        <v>0</v>
      </c>
      <c r="L278" s="1"/>
      <c r="M278" s="1"/>
      <c r="N278" s="1"/>
    </row>
    <row r="279" spans="1:20" ht="38.25" x14ac:dyDescent="0.2">
      <c r="A279" s="30" t="s">
        <v>1449</v>
      </c>
      <c r="B279" s="46" t="s">
        <v>1011</v>
      </c>
      <c r="C279" s="60" t="s">
        <v>1210</v>
      </c>
      <c r="D279" s="55" t="s">
        <v>59</v>
      </c>
      <c r="E279" s="31" t="s">
        <v>1245</v>
      </c>
      <c r="F279" s="32"/>
      <c r="G279" s="32"/>
      <c r="H279" s="31">
        <f t="shared" si="143"/>
        <v>0</v>
      </c>
      <c r="I279" s="33">
        <f t="shared" si="144"/>
        <v>0</v>
      </c>
      <c r="J279" s="33">
        <f t="shared" si="145"/>
        <v>0</v>
      </c>
      <c r="K279" s="33">
        <f t="shared" si="146"/>
        <v>0</v>
      </c>
      <c r="L279" s="1"/>
      <c r="M279" s="1"/>
      <c r="N279" s="1"/>
    </row>
    <row r="280" spans="1:20" ht="38.25" x14ac:dyDescent="0.2">
      <c r="A280" s="30" t="s">
        <v>1450</v>
      </c>
      <c r="B280" s="46" t="s">
        <v>643</v>
      </c>
      <c r="C280" s="60" t="s">
        <v>644</v>
      </c>
      <c r="D280" s="55" t="s">
        <v>59</v>
      </c>
      <c r="E280" s="31" t="s">
        <v>1246</v>
      </c>
      <c r="F280" s="32"/>
      <c r="G280" s="32"/>
      <c r="H280" s="31">
        <f t="shared" si="143"/>
        <v>0</v>
      </c>
      <c r="I280" s="33">
        <f t="shared" si="144"/>
        <v>0</v>
      </c>
      <c r="J280" s="33">
        <f t="shared" si="145"/>
        <v>0</v>
      </c>
      <c r="K280" s="33">
        <f t="shared" si="146"/>
        <v>0</v>
      </c>
      <c r="L280" s="1"/>
      <c r="M280" s="7" t="s">
        <v>38</v>
      </c>
      <c r="N280" s="8"/>
      <c r="O280" s="1"/>
      <c r="P280" s="1"/>
      <c r="Q280" s="1"/>
      <c r="R280" s="1"/>
      <c r="S280" s="1"/>
      <c r="T280" s="1"/>
    </row>
    <row r="281" spans="1:20" ht="38.25" x14ac:dyDescent="0.2">
      <c r="A281" s="30" t="s">
        <v>1451</v>
      </c>
      <c r="B281" s="46" t="s">
        <v>1012</v>
      </c>
      <c r="C281" s="60" t="s">
        <v>1211</v>
      </c>
      <c r="D281" s="55" t="s">
        <v>59</v>
      </c>
      <c r="E281" s="31" t="s">
        <v>1247</v>
      </c>
      <c r="F281" s="32"/>
      <c r="G281" s="32"/>
      <c r="H281" s="31">
        <f t="shared" si="143"/>
        <v>0</v>
      </c>
      <c r="I281" s="33">
        <f t="shared" si="144"/>
        <v>0</v>
      </c>
      <c r="J281" s="33">
        <f t="shared" si="145"/>
        <v>0</v>
      </c>
      <c r="K281" s="33">
        <f t="shared" si="146"/>
        <v>0</v>
      </c>
      <c r="L281" s="1"/>
      <c r="M281" s="7" t="s">
        <v>38</v>
      </c>
      <c r="N281" s="8"/>
      <c r="O281" s="1"/>
      <c r="P281" s="1"/>
      <c r="Q281" s="1"/>
      <c r="R281" s="1"/>
      <c r="S281" s="1"/>
      <c r="T281" s="1"/>
    </row>
    <row r="282" spans="1:20" ht="38.25" x14ac:dyDescent="0.2">
      <c r="A282" s="30" t="s">
        <v>1452</v>
      </c>
      <c r="B282" s="46" t="s">
        <v>1013</v>
      </c>
      <c r="C282" s="60" t="s">
        <v>1212</v>
      </c>
      <c r="D282" s="55" t="s">
        <v>59</v>
      </c>
      <c r="E282" s="31" t="s">
        <v>133</v>
      </c>
      <c r="F282" s="32"/>
      <c r="G282" s="32"/>
      <c r="H282" s="31">
        <f t="shared" si="143"/>
        <v>0</v>
      </c>
      <c r="I282" s="33">
        <f t="shared" si="144"/>
        <v>0</v>
      </c>
      <c r="J282" s="33">
        <f t="shared" si="145"/>
        <v>0</v>
      </c>
      <c r="K282" s="33">
        <f t="shared" si="146"/>
        <v>0</v>
      </c>
      <c r="L282" s="1"/>
      <c r="M282" s="7" t="s">
        <v>38</v>
      </c>
      <c r="N282" s="8"/>
      <c r="O282" s="1"/>
      <c r="P282" s="1"/>
      <c r="Q282" s="1"/>
      <c r="R282" s="1"/>
      <c r="S282" s="1"/>
      <c r="T282" s="1"/>
    </row>
    <row r="283" spans="1:20" ht="38.25" x14ac:dyDescent="0.2">
      <c r="A283" s="30" t="s">
        <v>1453</v>
      </c>
      <c r="B283" s="46" t="s">
        <v>645</v>
      </c>
      <c r="C283" s="60" t="s">
        <v>646</v>
      </c>
      <c r="D283" s="55" t="s">
        <v>59</v>
      </c>
      <c r="E283" s="31" t="s">
        <v>1030</v>
      </c>
      <c r="F283" s="32"/>
      <c r="G283" s="32"/>
      <c r="H283" s="31">
        <f t="shared" si="143"/>
        <v>0</v>
      </c>
      <c r="I283" s="33">
        <f t="shared" si="144"/>
        <v>0</v>
      </c>
      <c r="J283" s="33">
        <f t="shared" si="145"/>
        <v>0</v>
      </c>
      <c r="K283" s="33">
        <f t="shared" si="146"/>
        <v>0</v>
      </c>
      <c r="L283" s="1"/>
      <c r="M283" s="1"/>
      <c r="N283" s="1"/>
    </row>
    <row r="284" spans="1:20" ht="25.5" x14ac:dyDescent="0.2">
      <c r="A284" s="30" t="s">
        <v>1454</v>
      </c>
      <c r="B284" s="46" t="s">
        <v>172</v>
      </c>
      <c r="C284" s="60" t="s">
        <v>1273</v>
      </c>
      <c r="D284" s="55" t="s">
        <v>10</v>
      </c>
      <c r="E284" s="31">
        <v>18</v>
      </c>
      <c r="F284" s="32"/>
      <c r="G284" s="32"/>
      <c r="H284" s="31">
        <f t="shared" si="143"/>
        <v>0</v>
      </c>
      <c r="I284" s="33">
        <f t="shared" si="144"/>
        <v>0</v>
      </c>
      <c r="J284" s="33">
        <f t="shared" si="145"/>
        <v>0</v>
      </c>
      <c r="K284" s="33">
        <f t="shared" si="146"/>
        <v>0</v>
      </c>
      <c r="L284" s="1"/>
      <c r="M284" s="1"/>
      <c r="N284" s="1"/>
    </row>
    <row r="285" spans="1:20" ht="25.5" x14ac:dyDescent="0.2">
      <c r="A285" s="30" t="s">
        <v>1455</v>
      </c>
      <c r="B285" s="46" t="s">
        <v>173</v>
      </c>
      <c r="C285" s="60" t="s">
        <v>1272</v>
      </c>
      <c r="D285" s="55" t="s">
        <v>10</v>
      </c>
      <c r="E285" s="31">
        <v>22</v>
      </c>
      <c r="F285" s="32"/>
      <c r="G285" s="32"/>
      <c r="H285" s="31">
        <f t="shared" si="143"/>
        <v>0</v>
      </c>
      <c r="I285" s="33">
        <f t="shared" si="144"/>
        <v>0</v>
      </c>
      <c r="J285" s="33">
        <f t="shared" si="145"/>
        <v>0</v>
      </c>
      <c r="K285" s="33">
        <f t="shared" si="146"/>
        <v>0</v>
      </c>
      <c r="L285" s="1"/>
      <c r="M285" s="7" t="s">
        <v>38</v>
      </c>
      <c r="N285" s="8"/>
      <c r="O285" s="1"/>
      <c r="P285" s="1"/>
      <c r="Q285" s="1"/>
      <c r="R285" s="1"/>
      <c r="S285" s="1"/>
      <c r="T285" s="1"/>
    </row>
    <row r="286" spans="1:20" ht="25.5" x14ac:dyDescent="0.2">
      <c r="A286" s="30" t="s">
        <v>1456</v>
      </c>
      <c r="B286" s="46" t="s">
        <v>174</v>
      </c>
      <c r="C286" s="60" t="s">
        <v>175</v>
      </c>
      <c r="D286" s="55" t="s">
        <v>10</v>
      </c>
      <c r="E286" s="31" t="s">
        <v>1248</v>
      </c>
      <c r="F286" s="32"/>
      <c r="G286" s="32"/>
      <c r="H286" s="31">
        <f t="shared" si="143"/>
        <v>0</v>
      </c>
      <c r="I286" s="33">
        <f t="shared" si="144"/>
        <v>0</v>
      </c>
      <c r="J286" s="33">
        <f t="shared" si="145"/>
        <v>0</v>
      </c>
      <c r="K286" s="33">
        <f t="shared" si="146"/>
        <v>0</v>
      </c>
      <c r="L286" s="1"/>
      <c r="M286" s="7" t="s">
        <v>38</v>
      </c>
      <c r="N286" s="8"/>
      <c r="O286" s="1"/>
      <c r="P286" s="1"/>
      <c r="Q286" s="1"/>
      <c r="R286" s="1"/>
      <c r="S286" s="1"/>
      <c r="T286" s="1"/>
    </row>
    <row r="287" spans="1:20" ht="25.5" x14ac:dyDescent="0.2">
      <c r="A287" s="30" t="s">
        <v>1457</v>
      </c>
      <c r="B287" s="46" t="s">
        <v>647</v>
      </c>
      <c r="C287" s="60" t="s">
        <v>648</v>
      </c>
      <c r="D287" s="55" t="s">
        <v>10</v>
      </c>
      <c r="E287" s="31" t="s">
        <v>103</v>
      </c>
      <c r="F287" s="32"/>
      <c r="G287" s="32"/>
      <c r="H287" s="31">
        <f t="shared" si="143"/>
        <v>0</v>
      </c>
      <c r="I287" s="33">
        <f t="shared" si="144"/>
        <v>0</v>
      </c>
      <c r="J287" s="33">
        <f t="shared" si="145"/>
        <v>0</v>
      </c>
      <c r="K287" s="33">
        <f t="shared" si="146"/>
        <v>0</v>
      </c>
      <c r="L287" s="1"/>
      <c r="M287" s="1"/>
      <c r="N287" s="1"/>
    </row>
    <row r="288" spans="1:20" ht="25.5" x14ac:dyDescent="0.2">
      <c r="A288" s="30" t="s">
        <v>1458</v>
      </c>
      <c r="B288" s="46" t="s">
        <v>649</v>
      </c>
      <c r="C288" s="60" t="s">
        <v>650</v>
      </c>
      <c r="D288" s="55" t="s">
        <v>10</v>
      </c>
      <c r="E288" s="31" t="s">
        <v>127</v>
      </c>
      <c r="F288" s="32"/>
      <c r="G288" s="32"/>
      <c r="H288" s="31">
        <f t="shared" si="143"/>
        <v>0</v>
      </c>
      <c r="I288" s="33">
        <f t="shared" si="144"/>
        <v>0</v>
      </c>
      <c r="J288" s="33">
        <f t="shared" si="145"/>
        <v>0</v>
      </c>
      <c r="K288" s="33">
        <f t="shared" si="146"/>
        <v>0</v>
      </c>
      <c r="L288" s="1"/>
      <c r="M288" s="7" t="s">
        <v>38</v>
      </c>
      <c r="N288" s="8"/>
      <c r="O288" s="1"/>
      <c r="P288" s="1"/>
      <c r="Q288" s="1"/>
      <c r="R288" s="1"/>
      <c r="S288" s="1"/>
      <c r="T288" s="1"/>
    </row>
    <row r="289" spans="1:20" ht="25.5" x14ac:dyDescent="0.2">
      <c r="A289" s="30" t="s">
        <v>1459</v>
      </c>
      <c r="B289" s="46" t="s">
        <v>651</v>
      </c>
      <c r="C289" s="60" t="s">
        <v>652</v>
      </c>
      <c r="D289" s="55" t="s">
        <v>10</v>
      </c>
      <c r="E289" s="31" t="s">
        <v>43</v>
      </c>
      <c r="F289" s="32"/>
      <c r="G289" s="32"/>
      <c r="H289" s="31">
        <f t="shared" si="143"/>
        <v>0</v>
      </c>
      <c r="I289" s="33">
        <f t="shared" si="144"/>
        <v>0</v>
      </c>
      <c r="J289" s="33">
        <f t="shared" si="145"/>
        <v>0</v>
      </c>
      <c r="K289" s="33">
        <f t="shared" si="146"/>
        <v>0</v>
      </c>
      <c r="L289" s="1"/>
      <c r="M289" s="1"/>
      <c r="N289" s="1"/>
    </row>
    <row r="290" spans="1:20" ht="25.5" x14ac:dyDescent="0.2">
      <c r="A290" s="30" t="s">
        <v>1460</v>
      </c>
      <c r="B290" s="46" t="s">
        <v>170</v>
      </c>
      <c r="C290" s="60" t="s">
        <v>171</v>
      </c>
      <c r="D290" s="55" t="s">
        <v>10</v>
      </c>
      <c r="E290" s="31" t="s">
        <v>60</v>
      </c>
      <c r="F290" s="32"/>
      <c r="G290" s="32"/>
      <c r="H290" s="31">
        <f t="shared" si="143"/>
        <v>0</v>
      </c>
      <c r="I290" s="33">
        <f t="shared" si="144"/>
        <v>0</v>
      </c>
      <c r="J290" s="33">
        <f t="shared" si="145"/>
        <v>0</v>
      </c>
      <c r="K290" s="33">
        <f t="shared" si="146"/>
        <v>0</v>
      </c>
      <c r="L290" s="1"/>
      <c r="M290" s="7" t="s">
        <v>38</v>
      </c>
      <c r="N290" s="8"/>
      <c r="O290" s="1"/>
      <c r="P290" s="1"/>
      <c r="Q290" s="1"/>
      <c r="R290" s="1"/>
      <c r="S290" s="1"/>
      <c r="T290" s="1"/>
    </row>
    <row r="291" spans="1:20" ht="25.5" x14ac:dyDescent="0.2">
      <c r="A291" s="30" t="s">
        <v>1461</v>
      </c>
      <c r="B291" s="46" t="s">
        <v>1014</v>
      </c>
      <c r="C291" s="60" t="s">
        <v>1213</v>
      </c>
      <c r="D291" s="55" t="s">
        <v>10</v>
      </c>
      <c r="E291" s="31" t="s">
        <v>43</v>
      </c>
      <c r="F291" s="32"/>
      <c r="G291" s="32"/>
      <c r="H291" s="31">
        <f t="shared" si="143"/>
        <v>0</v>
      </c>
      <c r="I291" s="33">
        <f t="shared" si="144"/>
        <v>0</v>
      </c>
      <c r="J291" s="33">
        <f t="shared" si="145"/>
        <v>0</v>
      </c>
      <c r="K291" s="33">
        <f t="shared" si="146"/>
        <v>0</v>
      </c>
      <c r="L291" s="1"/>
      <c r="M291" s="7" t="s">
        <v>38</v>
      </c>
      <c r="N291" s="8"/>
      <c r="O291" s="1"/>
      <c r="P291" s="1"/>
      <c r="Q291" s="1"/>
      <c r="R291" s="1"/>
      <c r="S291" s="1"/>
      <c r="T291" s="1"/>
    </row>
    <row r="292" spans="1:20" ht="25.5" x14ac:dyDescent="0.2">
      <c r="A292" s="30" t="s">
        <v>1462</v>
      </c>
      <c r="B292" s="46" t="s">
        <v>1014</v>
      </c>
      <c r="C292" s="60" t="s">
        <v>1214</v>
      </c>
      <c r="D292" s="55" t="s">
        <v>10</v>
      </c>
      <c r="E292" s="31" t="s">
        <v>104</v>
      </c>
      <c r="F292" s="32"/>
      <c r="G292" s="32"/>
      <c r="H292" s="31">
        <f t="shared" si="143"/>
        <v>0</v>
      </c>
      <c r="I292" s="33">
        <f t="shared" si="144"/>
        <v>0</v>
      </c>
      <c r="J292" s="33">
        <f t="shared" si="145"/>
        <v>0</v>
      </c>
      <c r="K292" s="33">
        <f t="shared" si="146"/>
        <v>0</v>
      </c>
      <c r="L292" s="1"/>
      <c r="M292" s="7" t="s">
        <v>38</v>
      </c>
      <c r="N292" s="8"/>
      <c r="O292" s="1"/>
      <c r="P292" s="1"/>
      <c r="Q292" s="1"/>
      <c r="R292" s="1"/>
      <c r="S292" s="1"/>
      <c r="T292" s="1"/>
    </row>
    <row r="293" spans="1:20" ht="25.5" x14ac:dyDescent="0.2">
      <c r="A293" s="30" t="s">
        <v>1463</v>
      </c>
      <c r="B293" s="46" t="s">
        <v>653</v>
      </c>
      <c r="C293" s="60" t="s">
        <v>1215</v>
      </c>
      <c r="D293" s="55" t="s">
        <v>10</v>
      </c>
      <c r="E293" s="31" t="s">
        <v>103</v>
      </c>
      <c r="F293" s="32"/>
      <c r="G293" s="32"/>
      <c r="H293" s="31">
        <f t="shared" si="143"/>
        <v>0</v>
      </c>
      <c r="I293" s="33">
        <f t="shared" si="144"/>
        <v>0</v>
      </c>
      <c r="J293" s="33">
        <f t="shared" si="145"/>
        <v>0</v>
      </c>
      <c r="K293" s="33">
        <f t="shared" si="146"/>
        <v>0</v>
      </c>
      <c r="L293" s="1"/>
      <c r="M293" s="7" t="s">
        <v>38</v>
      </c>
      <c r="N293" s="8"/>
      <c r="O293" s="1"/>
      <c r="P293" s="1"/>
      <c r="Q293" s="1"/>
      <c r="R293" s="1"/>
      <c r="S293" s="1"/>
      <c r="T293" s="1"/>
    </row>
    <row r="294" spans="1:20" ht="25.5" x14ac:dyDescent="0.2">
      <c r="A294" s="30" t="s">
        <v>1464</v>
      </c>
      <c r="B294" s="46" t="s">
        <v>1015</v>
      </c>
      <c r="C294" s="60" t="s">
        <v>1216</v>
      </c>
      <c r="D294" s="55" t="s">
        <v>10</v>
      </c>
      <c r="E294" s="31" t="s">
        <v>104</v>
      </c>
      <c r="F294" s="32"/>
      <c r="G294" s="32"/>
      <c r="H294" s="31">
        <f t="shared" si="143"/>
        <v>0</v>
      </c>
      <c r="I294" s="33">
        <f t="shared" si="144"/>
        <v>0</v>
      </c>
      <c r="J294" s="33">
        <f t="shared" si="145"/>
        <v>0</v>
      </c>
      <c r="K294" s="33">
        <f t="shared" si="146"/>
        <v>0</v>
      </c>
      <c r="L294" s="1"/>
      <c r="M294" s="1"/>
      <c r="N294" s="1"/>
    </row>
    <row r="295" spans="1:20" ht="25.5" x14ac:dyDescent="0.2">
      <c r="A295" s="30" t="s">
        <v>1465</v>
      </c>
      <c r="B295" s="46" t="s">
        <v>654</v>
      </c>
      <c r="C295" s="60" t="s">
        <v>655</v>
      </c>
      <c r="D295" s="55" t="s">
        <v>10</v>
      </c>
      <c r="E295" s="31" t="s">
        <v>43</v>
      </c>
      <c r="F295" s="32"/>
      <c r="G295" s="32"/>
      <c r="H295" s="31">
        <f t="shared" si="143"/>
        <v>0</v>
      </c>
      <c r="I295" s="33">
        <f t="shared" si="144"/>
        <v>0</v>
      </c>
      <c r="J295" s="33">
        <f t="shared" si="145"/>
        <v>0</v>
      </c>
      <c r="K295" s="33">
        <f t="shared" si="146"/>
        <v>0</v>
      </c>
      <c r="L295" s="1"/>
      <c r="M295" s="1"/>
      <c r="N295" s="1"/>
    </row>
    <row r="296" spans="1:20" ht="25.5" x14ac:dyDescent="0.2">
      <c r="A296" s="30" t="s">
        <v>1466</v>
      </c>
      <c r="B296" s="46" t="s">
        <v>1016</v>
      </c>
      <c r="C296" s="60" t="s">
        <v>1217</v>
      </c>
      <c r="D296" s="55" t="s">
        <v>10</v>
      </c>
      <c r="E296" s="31" t="s">
        <v>1032</v>
      </c>
      <c r="F296" s="32"/>
      <c r="G296" s="32"/>
      <c r="H296" s="31">
        <f t="shared" si="143"/>
        <v>0</v>
      </c>
      <c r="I296" s="33">
        <f t="shared" si="144"/>
        <v>0</v>
      </c>
      <c r="J296" s="33">
        <f t="shared" si="145"/>
        <v>0</v>
      </c>
      <c r="K296" s="33">
        <f t="shared" si="146"/>
        <v>0</v>
      </c>
      <c r="L296" s="1"/>
      <c r="M296" s="7" t="s">
        <v>38</v>
      </c>
      <c r="N296" s="8"/>
      <c r="O296" s="1"/>
      <c r="P296" s="1"/>
      <c r="Q296" s="1"/>
      <c r="R296" s="1"/>
      <c r="S296" s="1"/>
      <c r="T296" s="1"/>
    </row>
    <row r="297" spans="1:20" ht="38.25" x14ac:dyDescent="0.2">
      <c r="A297" s="30" t="s">
        <v>1467</v>
      </c>
      <c r="B297" s="46" t="s">
        <v>1016</v>
      </c>
      <c r="C297" s="60" t="s">
        <v>1218</v>
      </c>
      <c r="D297" s="55" t="s">
        <v>10</v>
      </c>
      <c r="E297" s="31" t="s">
        <v>138</v>
      </c>
      <c r="F297" s="32"/>
      <c r="G297" s="32"/>
      <c r="H297" s="31">
        <f t="shared" si="143"/>
        <v>0</v>
      </c>
      <c r="I297" s="33">
        <f t="shared" si="144"/>
        <v>0</v>
      </c>
      <c r="J297" s="33">
        <f t="shared" si="145"/>
        <v>0</v>
      </c>
      <c r="K297" s="33">
        <f t="shared" si="146"/>
        <v>0</v>
      </c>
      <c r="L297" s="1"/>
      <c r="M297" s="7" t="s">
        <v>38</v>
      </c>
      <c r="N297" s="8"/>
      <c r="O297" s="1"/>
      <c r="P297" s="1"/>
      <c r="Q297" s="1"/>
      <c r="R297" s="1"/>
      <c r="S297" s="1"/>
      <c r="T297" s="1"/>
    </row>
    <row r="298" spans="1:20" ht="38.25" x14ac:dyDescent="0.2">
      <c r="A298" s="30" t="s">
        <v>1468</v>
      </c>
      <c r="B298" s="46" t="s">
        <v>1016</v>
      </c>
      <c r="C298" s="60" t="s">
        <v>1219</v>
      </c>
      <c r="D298" s="55" t="s">
        <v>10</v>
      </c>
      <c r="E298" s="31" t="s">
        <v>438</v>
      </c>
      <c r="F298" s="32"/>
      <c r="G298" s="32"/>
      <c r="H298" s="31">
        <f t="shared" si="143"/>
        <v>0</v>
      </c>
      <c r="I298" s="33">
        <f t="shared" si="144"/>
        <v>0</v>
      </c>
      <c r="J298" s="33">
        <f t="shared" si="145"/>
        <v>0</v>
      </c>
      <c r="K298" s="33">
        <f t="shared" si="146"/>
        <v>0</v>
      </c>
      <c r="L298" s="1"/>
      <c r="M298" s="1"/>
      <c r="N298" s="1"/>
    </row>
    <row r="299" spans="1:20" ht="38.25" x14ac:dyDescent="0.2">
      <c r="A299" s="30" t="s">
        <v>1469</v>
      </c>
      <c r="B299" s="46" t="s">
        <v>1197</v>
      </c>
      <c r="C299" s="60" t="s">
        <v>1220</v>
      </c>
      <c r="D299" s="55" t="s">
        <v>10</v>
      </c>
      <c r="E299" s="31" t="s">
        <v>63</v>
      </c>
      <c r="F299" s="32"/>
      <c r="G299" s="32"/>
      <c r="H299" s="31">
        <f t="shared" si="143"/>
        <v>0</v>
      </c>
      <c r="I299" s="33">
        <f t="shared" si="144"/>
        <v>0</v>
      </c>
      <c r="J299" s="33">
        <f t="shared" si="145"/>
        <v>0</v>
      </c>
      <c r="K299" s="33">
        <f t="shared" si="146"/>
        <v>0</v>
      </c>
      <c r="L299" s="1"/>
      <c r="M299" s="7" t="s">
        <v>38</v>
      </c>
      <c r="N299" s="8"/>
      <c r="O299" s="1"/>
      <c r="P299" s="1"/>
      <c r="Q299" s="1"/>
      <c r="R299" s="1"/>
      <c r="S299" s="1"/>
      <c r="T299" s="1"/>
    </row>
    <row r="300" spans="1:20" ht="38.25" x14ac:dyDescent="0.2">
      <c r="A300" s="30" t="s">
        <v>1470</v>
      </c>
      <c r="B300" s="46" t="s">
        <v>1197</v>
      </c>
      <c r="C300" s="60" t="s">
        <v>1221</v>
      </c>
      <c r="D300" s="55" t="s">
        <v>10</v>
      </c>
      <c r="E300" s="31" t="s">
        <v>63</v>
      </c>
      <c r="F300" s="32"/>
      <c r="G300" s="32"/>
      <c r="H300" s="31">
        <f t="shared" si="143"/>
        <v>0</v>
      </c>
      <c r="I300" s="33">
        <f t="shared" si="144"/>
        <v>0</v>
      </c>
      <c r="J300" s="33">
        <f t="shared" si="145"/>
        <v>0</v>
      </c>
      <c r="K300" s="33">
        <f t="shared" si="146"/>
        <v>0</v>
      </c>
      <c r="L300" s="1"/>
      <c r="M300" s="1"/>
      <c r="N300" s="1"/>
    </row>
    <row r="301" spans="1:20" ht="25.5" x14ac:dyDescent="0.2">
      <c r="A301" s="30" t="s">
        <v>1471</v>
      </c>
      <c r="B301" s="46" t="s">
        <v>1017</v>
      </c>
      <c r="C301" s="60" t="s">
        <v>1222</v>
      </c>
      <c r="D301" s="55" t="s">
        <v>10</v>
      </c>
      <c r="E301" s="31" t="s">
        <v>98</v>
      </c>
      <c r="F301" s="32"/>
      <c r="G301" s="32"/>
      <c r="H301" s="31">
        <f t="shared" si="143"/>
        <v>0</v>
      </c>
      <c r="I301" s="33">
        <f t="shared" si="144"/>
        <v>0</v>
      </c>
      <c r="J301" s="33">
        <f t="shared" si="145"/>
        <v>0</v>
      </c>
      <c r="K301" s="33">
        <f t="shared" si="146"/>
        <v>0</v>
      </c>
      <c r="L301" s="1"/>
      <c r="M301" s="7" t="s">
        <v>38</v>
      </c>
      <c r="N301" s="8"/>
      <c r="O301" s="1"/>
      <c r="P301" s="1"/>
      <c r="Q301" s="1"/>
      <c r="R301" s="1"/>
      <c r="S301" s="1"/>
      <c r="T301" s="1"/>
    </row>
    <row r="302" spans="1:20" ht="25.5" x14ac:dyDescent="0.2">
      <c r="A302" s="30" t="s">
        <v>1472</v>
      </c>
      <c r="B302" s="46" t="s">
        <v>1018</v>
      </c>
      <c r="C302" s="60" t="s">
        <v>1223</v>
      </c>
      <c r="D302" s="55" t="s">
        <v>10</v>
      </c>
      <c r="E302" s="31" t="s">
        <v>63</v>
      </c>
      <c r="F302" s="32"/>
      <c r="G302" s="32"/>
      <c r="H302" s="31">
        <f t="shared" si="143"/>
        <v>0</v>
      </c>
      <c r="I302" s="33">
        <f t="shared" si="144"/>
        <v>0</v>
      </c>
      <c r="J302" s="33">
        <f t="shared" si="145"/>
        <v>0</v>
      </c>
      <c r="K302" s="33">
        <f t="shared" si="146"/>
        <v>0</v>
      </c>
      <c r="L302" s="1"/>
      <c r="M302" s="7" t="s">
        <v>38</v>
      </c>
      <c r="N302" s="8"/>
      <c r="O302" s="1"/>
      <c r="P302" s="1"/>
      <c r="Q302" s="1"/>
      <c r="R302" s="1"/>
      <c r="S302" s="1"/>
      <c r="T302" s="1"/>
    </row>
    <row r="303" spans="1:20" ht="25.5" x14ac:dyDescent="0.2">
      <c r="A303" s="30" t="s">
        <v>1473</v>
      </c>
      <c r="B303" s="46" t="s">
        <v>1019</v>
      </c>
      <c r="C303" s="60" t="s">
        <v>1224</v>
      </c>
      <c r="D303" s="55" t="s">
        <v>10</v>
      </c>
      <c r="E303" s="31" t="s">
        <v>63</v>
      </c>
      <c r="F303" s="32"/>
      <c r="G303" s="32"/>
      <c r="H303" s="31">
        <f t="shared" si="143"/>
        <v>0</v>
      </c>
      <c r="I303" s="33">
        <f t="shared" si="144"/>
        <v>0</v>
      </c>
      <c r="J303" s="33">
        <f t="shared" si="145"/>
        <v>0</v>
      </c>
      <c r="K303" s="33">
        <f t="shared" si="146"/>
        <v>0</v>
      </c>
      <c r="L303" s="1"/>
      <c r="M303" s="7" t="s">
        <v>38</v>
      </c>
      <c r="N303" s="8"/>
      <c r="O303" s="1"/>
      <c r="P303" s="1"/>
      <c r="Q303" s="1"/>
      <c r="R303" s="1"/>
      <c r="S303" s="1"/>
      <c r="T303" s="1"/>
    </row>
    <row r="304" spans="1:20" ht="25.5" x14ac:dyDescent="0.2">
      <c r="A304" s="30" t="s">
        <v>1474</v>
      </c>
      <c r="B304" s="46" t="s">
        <v>1020</v>
      </c>
      <c r="C304" s="60" t="s">
        <v>1225</v>
      </c>
      <c r="D304" s="55" t="s">
        <v>10</v>
      </c>
      <c r="E304" s="31" t="s">
        <v>60</v>
      </c>
      <c r="F304" s="32"/>
      <c r="G304" s="32"/>
      <c r="H304" s="31">
        <f t="shared" si="143"/>
        <v>0</v>
      </c>
      <c r="I304" s="33">
        <f t="shared" si="144"/>
        <v>0</v>
      </c>
      <c r="J304" s="33">
        <f t="shared" si="145"/>
        <v>0</v>
      </c>
      <c r="K304" s="33">
        <f t="shared" si="146"/>
        <v>0</v>
      </c>
      <c r="L304" s="1"/>
      <c r="M304" s="7" t="s">
        <v>38</v>
      </c>
      <c r="N304" s="8"/>
      <c r="O304" s="1"/>
      <c r="P304" s="1"/>
      <c r="Q304" s="1"/>
      <c r="R304" s="1"/>
      <c r="S304" s="1"/>
      <c r="T304" s="1"/>
    </row>
    <row r="305" spans="1:20" ht="22.5" customHeight="1" x14ac:dyDescent="0.2">
      <c r="A305" s="30" t="s">
        <v>1475</v>
      </c>
      <c r="B305" s="46" t="s">
        <v>1198</v>
      </c>
      <c r="C305" s="60" t="s">
        <v>1226</v>
      </c>
      <c r="D305" s="55" t="s">
        <v>10</v>
      </c>
      <c r="E305" s="31" t="s">
        <v>60</v>
      </c>
      <c r="F305" s="32"/>
      <c r="G305" s="32"/>
      <c r="H305" s="31">
        <f t="shared" si="143"/>
        <v>0</v>
      </c>
      <c r="I305" s="33">
        <f t="shared" si="144"/>
        <v>0</v>
      </c>
      <c r="J305" s="33">
        <f t="shared" si="145"/>
        <v>0</v>
      </c>
      <c r="K305" s="33">
        <f t="shared" si="146"/>
        <v>0</v>
      </c>
      <c r="L305" s="1"/>
      <c r="M305" s="1"/>
      <c r="N305" s="1"/>
    </row>
    <row r="306" spans="1:20" ht="23.25" customHeight="1" x14ac:dyDescent="0.2">
      <c r="A306" s="30" t="s">
        <v>1476</v>
      </c>
      <c r="B306" s="46" t="s">
        <v>1199</v>
      </c>
      <c r="C306" s="60" t="s">
        <v>1227</v>
      </c>
      <c r="D306" s="55" t="s">
        <v>10</v>
      </c>
      <c r="E306" s="31" t="s">
        <v>69</v>
      </c>
      <c r="F306" s="32"/>
      <c r="G306" s="32"/>
      <c r="H306" s="31">
        <f t="shared" si="143"/>
        <v>0</v>
      </c>
      <c r="I306" s="33">
        <f t="shared" si="144"/>
        <v>0</v>
      </c>
      <c r="J306" s="33">
        <f t="shared" si="145"/>
        <v>0</v>
      </c>
      <c r="K306" s="33">
        <f t="shared" si="146"/>
        <v>0</v>
      </c>
      <c r="L306" s="1"/>
      <c r="M306" s="7" t="s">
        <v>38</v>
      </c>
      <c r="N306" s="8"/>
      <c r="O306" s="1"/>
      <c r="P306" s="1"/>
      <c r="Q306" s="1"/>
      <c r="R306" s="1"/>
      <c r="S306" s="1"/>
      <c r="T306" s="1"/>
    </row>
    <row r="307" spans="1:20" ht="19.5" customHeight="1" x14ac:dyDescent="0.2">
      <c r="A307" s="30" t="s">
        <v>1477</v>
      </c>
      <c r="B307" s="46" t="s">
        <v>1200</v>
      </c>
      <c r="C307" s="60" t="s">
        <v>1228</v>
      </c>
      <c r="D307" s="55" t="s">
        <v>10</v>
      </c>
      <c r="E307" s="31" t="s">
        <v>60</v>
      </c>
      <c r="F307" s="32"/>
      <c r="G307" s="32"/>
      <c r="H307" s="31">
        <f t="shared" si="143"/>
        <v>0</v>
      </c>
      <c r="I307" s="33">
        <f t="shared" si="144"/>
        <v>0</v>
      </c>
      <c r="J307" s="33">
        <f t="shared" si="145"/>
        <v>0</v>
      </c>
      <c r="K307" s="33">
        <f t="shared" si="146"/>
        <v>0</v>
      </c>
      <c r="L307" s="1"/>
      <c r="M307" s="1"/>
      <c r="N307" s="1"/>
    </row>
    <row r="308" spans="1:20" ht="25.5" x14ac:dyDescent="0.2">
      <c r="A308" s="30" t="s">
        <v>1478</v>
      </c>
      <c r="B308" s="46" t="s">
        <v>1021</v>
      </c>
      <c r="C308" s="60" t="s">
        <v>1229</v>
      </c>
      <c r="D308" s="55" t="s">
        <v>10</v>
      </c>
      <c r="E308" s="31" t="s">
        <v>62</v>
      </c>
      <c r="F308" s="32"/>
      <c r="G308" s="32"/>
      <c r="H308" s="31">
        <f t="shared" si="143"/>
        <v>0</v>
      </c>
      <c r="I308" s="33">
        <f t="shared" si="144"/>
        <v>0</v>
      </c>
      <c r="J308" s="33">
        <f t="shared" si="145"/>
        <v>0</v>
      </c>
      <c r="K308" s="33">
        <f t="shared" si="146"/>
        <v>0</v>
      </c>
      <c r="L308" s="1"/>
      <c r="M308" s="7" t="s">
        <v>38</v>
      </c>
      <c r="N308" s="8"/>
      <c r="O308" s="1"/>
      <c r="P308" s="1"/>
      <c r="Q308" s="1"/>
      <c r="R308" s="1"/>
      <c r="S308" s="1"/>
      <c r="T308" s="1"/>
    </row>
    <row r="309" spans="1:20" ht="38.25" x14ac:dyDescent="0.2">
      <c r="A309" s="30" t="s">
        <v>1479</v>
      </c>
      <c r="B309" s="46" t="s">
        <v>1022</v>
      </c>
      <c r="C309" s="60" t="s">
        <v>1281</v>
      </c>
      <c r="D309" s="55" t="s">
        <v>10</v>
      </c>
      <c r="E309" s="31" t="s">
        <v>103</v>
      </c>
      <c r="F309" s="32"/>
      <c r="G309" s="32"/>
      <c r="H309" s="31">
        <f t="shared" si="143"/>
        <v>0</v>
      </c>
      <c r="I309" s="33">
        <f t="shared" si="144"/>
        <v>0</v>
      </c>
      <c r="J309" s="33">
        <f t="shared" si="145"/>
        <v>0</v>
      </c>
      <c r="K309" s="33">
        <f t="shared" si="146"/>
        <v>0</v>
      </c>
      <c r="L309" s="1"/>
      <c r="M309" s="7" t="s">
        <v>38</v>
      </c>
      <c r="N309" s="8"/>
      <c r="O309" s="1"/>
      <c r="P309" s="1"/>
      <c r="Q309" s="1"/>
      <c r="R309" s="1"/>
      <c r="S309" s="1"/>
      <c r="T309" s="1"/>
    </row>
    <row r="310" spans="1:20" ht="38.25" x14ac:dyDescent="0.2">
      <c r="A310" s="30" t="s">
        <v>1480</v>
      </c>
      <c r="B310" s="46" t="s">
        <v>1023</v>
      </c>
      <c r="C310" s="60" t="s">
        <v>1230</v>
      </c>
      <c r="D310" s="55" t="s">
        <v>10</v>
      </c>
      <c r="E310" s="31" t="s">
        <v>104</v>
      </c>
      <c r="F310" s="32"/>
      <c r="G310" s="32"/>
      <c r="H310" s="31">
        <f t="shared" si="143"/>
        <v>0</v>
      </c>
      <c r="I310" s="33">
        <f t="shared" si="144"/>
        <v>0</v>
      </c>
      <c r="J310" s="33">
        <f t="shared" si="145"/>
        <v>0</v>
      </c>
      <c r="K310" s="33">
        <f t="shared" si="146"/>
        <v>0</v>
      </c>
      <c r="L310" s="1"/>
      <c r="M310" s="1"/>
      <c r="N310" s="1"/>
    </row>
    <row r="311" spans="1:20" ht="24" x14ac:dyDescent="0.2">
      <c r="A311" s="30" t="s">
        <v>1481</v>
      </c>
      <c r="B311" s="46" t="s">
        <v>1024</v>
      </c>
      <c r="C311" s="60" t="s">
        <v>1231</v>
      </c>
      <c r="D311" s="55" t="s">
        <v>10</v>
      </c>
      <c r="E311" s="31" t="s">
        <v>43</v>
      </c>
      <c r="F311" s="32"/>
      <c r="G311" s="32"/>
      <c r="H311" s="31">
        <f t="shared" si="143"/>
        <v>0</v>
      </c>
      <c r="I311" s="33">
        <f t="shared" si="144"/>
        <v>0</v>
      </c>
      <c r="J311" s="33">
        <f t="shared" si="145"/>
        <v>0</v>
      </c>
      <c r="K311" s="33">
        <f t="shared" si="146"/>
        <v>0</v>
      </c>
      <c r="L311" s="1"/>
      <c r="M311" s="7" t="s">
        <v>38</v>
      </c>
      <c r="N311" s="8"/>
      <c r="O311" s="1"/>
      <c r="P311" s="1"/>
      <c r="Q311" s="1"/>
      <c r="R311" s="1"/>
      <c r="S311" s="1"/>
      <c r="T311" s="1"/>
    </row>
    <row r="312" spans="1:20" ht="12.75" x14ac:dyDescent="0.2">
      <c r="A312" s="30" t="s">
        <v>1482</v>
      </c>
      <c r="B312" s="46" t="s">
        <v>1025</v>
      </c>
      <c r="C312" s="60" t="s">
        <v>1232</v>
      </c>
      <c r="D312" s="55" t="s">
        <v>10</v>
      </c>
      <c r="E312" s="31" t="s">
        <v>104</v>
      </c>
      <c r="F312" s="32"/>
      <c r="G312" s="32"/>
      <c r="H312" s="31">
        <f t="shared" si="143"/>
        <v>0</v>
      </c>
      <c r="I312" s="33">
        <f t="shared" si="144"/>
        <v>0</v>
      </c>
      <c r="J312" s="33">
        <f t="shared" si="145"/>
        <v>0</v>
      </c>
      <c r="K312" s="33">
        <f t="shared" si="146"/>
        <v>0</v>
      </c>
      <c r="L312" s="1"/>
      <c r="M312" s="1"/>
      <c r="N312" s="1"/>
    </row>
    <row r="313" spans="1:20" ht="12.75" x14ac:dyDescent="0.2">
      <c r="A313" s="30" t="s">
        <v>1483</v>
      </c>
      <c r="B313" s="46" t="s">
        <v>1025</v>
      </c>
      <c r="C313" s="60" t="s">
        <v>1233</v>
      </c>
      <c r="D313" s="55" t="s">
        <v>10</v>
      </c>
      <c r="E313" s="31" t="s">
        <v>43</v>
      </c>
      <c r="F313" s="32"/>
      <c r="G313" s="32"/>
      <c r="H313" s="31">
        <f t="shared" si="143"/>
        <v>0</v>
      </c>
      <c r="I313" s="33">
        <f t="shared" si="144"/>
        <v>0</v>
      </c>
      <c r="J313" s="33">
        <f t="shared" si="145"/>
        <v>0</v>
      </c>
      <c r="K313" s="33">
        <f t="shared" si="146"/>
        <v>0</v>
      </c>
      <c r="L313" s="1"/>
      <c r="M313" s="7" t="s">
        <v>38</v>
      </c>
      <c r="N313" s="8"/>
      <c r="O313" s="1"/>
      <c r="P313" s="1"/>
      <c r="Q313" s="1"/>
      <c r="R313" s="1"/>
      <c r="S313" s="1"/>
      <c r="T313" s="1"/>
    </row>
    <row r="314" spans="1:20" ht="12.75" x14ac:dyDescent="0.2">
      <c r="A314" s="30" t="s">
        <v>1484</v>
      </c>
      <c r="B314" s="46" t="s">
        <v>1026</v>
      </c>
      <c r="C314" s="60" t="s">
        <v>1234</v>
      </c>
      <c r="D314" s="55" t="s">
        <v>10</v>
      </c>
      <c r="E314" s="31" t="s">
        <v>43</v>
      </c>
      <c r="F314" s="32"/>
      <c r="G314" s="32"/>
      <c r="H314" s="31">
        <f t="shared" si="143"/>
        <v>0</v>
      </c>
      <c r="I314" s="33">
        <f t="shared" si="144"/>
        <v>0</v>
      </c>
      <c r="J314" s="33">
        <f t="shared" si="145"/>
        <v>0</v>
      </c>
      <c r="K314" s="33">
        <f t="shared" si="146"/>
        <v>0</v>
      </c>
      <c r="L314" s="1"/>
      <c r="M314" s="7" t="s">
        <v>38</v>
      </c>
      <c r="N314" s="8"/>
      <c r="O314" s="1"/>
      <c r="P314" s="1"/>
      <c r="Q314" s="1"/>
      <c r="R314" s="1"/>
      <c r="S314" s="1"/>
      <c r="T314" s="1"/>
    </row>
    <row r="315" spans="1:20" ht="12.75" x14ac:dyDescent="0.2">
      <c r="A315" s="30" t="s">
        <v>1485</v>
      </c>
      <c r="B315" s="46" t="s">
        <v>1027</v>
      </c>
      <c r="C315" s="60" t="s">
        <v>1235</v>
      </c>
      <c r="D315" s="55" t="s">
        <v>10</v>
      </c>
      <c r="E315" s="31" t="s">
        <v>43</v>
      </c>
      <c r="F315" s="32"/>
      <c r="G315" s="32"/>
      <c r="H315" s="31">
        <f t="shared" si="143"/>
        <v>0</v>
      </c>
      <c r="I315" s="33">
        <f t="shared" si="144"/>
        <v>0</v>
      </c>
      <c r="J315" s="33">
        <f t="shared" si="145"/>
        <v>0</v>
      </c>
      <c r="K315" s="33">
        <f t="shared" si="146"/>
        <v>0</v>
      </c>
      <c r="L315" s="1"/>
      <c r="M315" s="7" t="s">
        <v>38</v>
      </c>
      <c r="N315" s="8"/>
      <c r="O315" s="1"/>
      <c r="P315" s="1"/>
      <c r="Q315" s="1"/>
      <c r="R315" s="1"/>
      <c r="S315" s="1"/>
      <c r="T315" s="1"/>
    </row>
    <row r="316" spans="1:20" ht="25.5" x14ac:dyDescent="0.2">
      <c r="A316" s="30" t="s">
        <v>1486</v>
      </c>
      <c r="B316" s="46" t="s">
        <v>1201</v>
      </c>
      <c r="C316" s="60" t="s">
        <v>1282</v>
      </c>
      <c r="D316" s="55" t="s">
        <v>10</v>
      </c>
      <c r="E316" s="31" t="s">
        <v>85</v>
      </c>
      <c r="F316" s="32"/>
      <c r="G316" s="32"/>
      <c r="H316" s="31">
        <f t="shared" si="143"/>
        <v>0</v>
      </c>
      <c r="I316" s="33">
        <f t="shared" si="144"/>
        <v>0</v>
      </c>
      <c r="J316" s="33">
        <f t="shared" si="145"/>
        <v>0</v>
      </c>
      <c r="K316" s="33">
        <f t="shared" si="146"/>
        <v>0</v>
      </c>
      <c r="L316" s="1"/>
      <c r="M316" s="7" t="s">
        <v>38</v>
      </c>
      <c r="N316" s="8"/>
      <c r="O316" s="1"/>
      <c r="P316" s="1"/>
      <c r="Q316" s="1"/>
      <c r="R316" s="1"/>
      <c r="S316" s="1"/>
      <c r="T316" s="1"/>
    </row>
    <row r="317" spans="1:20" ht="25.5" x14ac:dyDescent="0.2">
      <c r="A317" s="30" t="s">
        <v>1487</v>
      </c>
      <c r="B317" s="46" t="s">
        <v>1202</v>
      </c>
      <c r="C317" s="60" t="s">
        <v>1283</v>
      </c>
      <c r="D317" s="55" t="s">
        <v>10</v>
      </c>
      <c r="E317" s="31" t="s">
        <v>104</v>
      </c>
      <c r="F317" s="32"/>
      <c r="G317" s="32"/>
      <c r="H317" s="31">
        <f t="shared" si="143"/>
        <v>0</v>
      </c>
      <c r="I317" s="33">
        <f t="shared" si="144"/>
        <v>0</v>
      </c>
      <c r="J317" s="33">
        <f t="shared" si="145"/>
        <v>0</v>
      </c>
      <c r="K317" s="33">
        <f t="shared" si="146"/>
        <v>0</v>
      </c>
      <c r="L317" s="1"/>
      <c r="M317" s="1"/>
      <c r="N317" s="1"/>
    </row>
    <row r="318" spans="1:20" ht="25.5" x14ac:dyDescent="0.2">
      <c r="A318" s="30" t="s">
        <v>1488</v>
      </c>
      <c r="B318" s="46" t="s">
        <v>408</v>
      </c>
      <c r="C318" s="60" t="s">
        <v>409</v>
      </c>
      <c r="D318" s="55" t="s">
        <v>206</v>
      </c>
      <c r="E318" s="31" t="s">
        <v>740</v>
      </c>
      <c r="F318" s="32"/>
      <c r="G318" s="32"/>
      <c r="H318" s="31">
        <f t="shared" si="143"/>
        <v>0</v>
      </c>
      <c r="I318" s="33">
        <f t="shared" si="144"/>
        <v>0</v>
      </c>
      <c r="J318" s="33">
        <f t="shared" si="145"/>
        <v>0</v>
      </c>
      <c r="K318" s="33">
        <f t="shared" si="146"/>
        <v>0</v>
      </c>
      <c r="L318" s="1"/>
      <c r="M318" s="7" t="s">
        <v>38</v>
      </c>
      <c r="N318" s="8"/>
      <c r="O318" s="1"/>
      <c r="P318" s="1"/>
      <c r="Q318" s="1"/>
      <c r="R318" s="1"/>
      <c r="S318" s="1"/>
      <c r="T318" s="1"/>
    </row>
    <row r="319" spans="1:20" ht="12.75" x14ac:dyDescent="0.2">
      <c r="A319" s="30" t="s">
        <v>1489</v>
      </c>
      <c r="B319" s="46" t="s">
        <v>497</v>
      </c>
      <c r="C319" s="60" t="s">
        <v>498</v>
      </c>
      <c r="D319" s="55" t="s">
        <v>206</v>
      </c>
      <c r="E319" s="31" t="s">
        <v>60</v>
      </c>
      <c r="F319" s="32"/>
      <c r="G319" s="32"/>
      <c r="H319" s="31">
        <f t="shared" si="143"/>
        <v>0</v>
      </c>
      <c r="I319" s="33">
        <f t="shared" si="144"/>
        <v>0</v>
      </c>
      <c r="J319" s="33">
        <f t="shared" si="145"/>
        <v>0</v>
      </c>
      <c r="K319" s="33">
        <f t="shared" si="146"/>
        <v>0</v>
      </c>
      <c r="L319" s="1"/>
      <c r="M319" s="1"/>
      <c r="N319" s="1"/>
    </row>
    <row r="320" spans="1:20" ht="12.75" x14ac:dyDescent="0.2">
      <c r="A320" s="30" t="s">
        <v>1490</v>
      </c>
      <c r="B320" s="46" t="s">
        <v>1203</v>
      </c>
      <c r="C320" s="60" t="s">
        <v>1236</v>
      </c>
      <c r="D320" s="55" t="s">
        <v>59</v>
      </c>
      <c r="E320" s="31" t="s">
        <v>60</v>
      </c>
      <c r="F320" s="32"/>
      <c r="G320" s="32"/>
      <c r="H320" s="31">
        <f t="shared" si="143"/>
        <v>0</v>
      </c>
      <c r="I320" s="33">
        <f t="shared" si="144"/>
        <v>0</v>
      </c>
      <c r="J320" s="33">
        <f t="shared" si="145"/>
        <v>0</v>
      </c>
      <c r="K320" s="33">
        <f t="shared" si="146"/>
        <v>0</v>
      </c>
      <c r="L320" s="1"/>
      <c r="M320" s="7" t="s">
        <v>38</v>
      </c>
      <c r="N320" s="8"/>
      <c r="O320" s="1"/>
      <c r="P320" s="1"/>
      <c r="Q320" s="1"/>
      <c r="R320" s="1"/>
      <c r="S320" s="1"/>
      <c r="T320" s="1"/>
    </row>
    <row r="321" spans="1:20" ht="12.75" x14ac:dyDescent="0.2">
      <c r="A321" s="30" t="s">
        <v>1491</v>
      </c>
      <c r="B321" s="46" t="s">
        <v>1204</v>
      </c>
      <c r="C321" s="60" t="s">
        <v>1237</v>
      </c>
      <c r="D321" s="55" t="s">
        <v>59</v>
      </c>
      <c r="E321" s="31" t="s">
        <v>137</v>
      </c>
      <c r="F321" s="32"/>
      <c r="G321" s="32"/>
      <c r="H321" s="31">
        <f t="shared" si="143"/>
        <v>0</v>
      </c>
      <c r="I321" s="33">
        <f t="shared" si="144"/>
        <v>0</v>
      </c>
      <c r="J321" s="33">
        <f t="shared" si="145"/>
        <v>0</v>
      </c>
      <c r="K321" s="33">
        <f t="shared" si="146"/>
        <v>0</v>
      </c>
      <c r="L321" s="1"/>
      <c r="M321" s="7" t="s">
        <v>38</v>
      </c>
      <c r="N321" s="8"/>
      <c r="O321" s="1"/>
      <c r="P321" s="1"/>
      <c r="Q321" s="1"/>
      <c r="R321" s="1"/>
      <c r="S321" s="1"/>
      <c r="T321" s="1"/>
    </row>
    <row r="322" spans="1:20" ht="12.75" x14ac:dyDescent="0.2">
      <c r="A322" s="30" t="s">
        <v>1492</v>
      </c>
      <c r="B322" s="46" t="s">
        <v>1205</v>
      </c>
      <c r="C322" s="60" t="s">
        <v>1238</v>
      </c>
      <c r="D322" s="55" t="s">
        <v>59</v>
      </c>
      <c r="E322" s="31" t="s">
        <v>1031</v>
      </c>
      <c r="F322" s="32"/>
      <c r="G322" s="32"/>
      <c r="H322" s="31">
        <f t="shared" si="143"/>
        <v>0</v>
      </c>
      <c r="I322" s="33">
        <f t="shared" si="144"/>
        <v>0</v>
      </c>
      <c r="J322" s="33">
        <f t="shared" si="145"/>
        <v>0</v>
      </c>
      <c r="K322" s="33">
        <f t="shared" si="146"/>
        <v>0</v>
      </c>
      <c r="L322" s="1"/>
      <c r="M322" s="1"/>
      <c r="N322" s="1"/>
    </row>
    <row r="323" spans="1:20" ht="25.5" x14ac:dyDescent="0.2">
      <c r="A323" s="30" t="s">
        <v>1493</v>
      </c>
      <c r="B323" s="46" t="s">
        <v>1285</v>
      </c>
      <c r="C323" s="60" t="s">
        <v>1239</v>
      </c>
      <c r="D323" s="55" t="s">
        <v>96</v>
      </c>
      <c r="E323" s="31">
        <v>1</v>
      </c>
      <c r="F323" s="32"/>
      <c r="G323" s="32"/>
      <c r="H323" s="31">
        <f t="shared" si="143"/>
        <v>0</v>
      </c>
      <c r="I323" s="33">
        <f t="shared" si="144"/>
        <v>0</v>
      </c>
      <c r="J323" s="33">
        <f t="shared" si="145"/>
        <v>0</v>
      </c>
      <c r="K323" s="33">
        <f t="shared" si="146"/>
        <v>0</v>
      </c>
      <c r="L323" s="1"/>
      <c r="M323" s="1"/>
      <c r="N323" s="1"/>
    </row>
    <row r="324" spans="1:20" ht="25.5" x14ac:dyDescent="0.2">
      <c r="A324" s="30" t="s">
        <v>1494</v>
      </c>
      <c r="B324" s="46" t="s">
        <v>1286</v>
      </c>
      <c r="C324" s="60" t="s">
        <v>1240</v>
      </c>
      <c r="D324" s="55" t="s">
        <v>96</v>
      </c>
      <c r="E324" s="31">
        <v>1</v>
      </c>
      <c r="F324" s="32"/>
      <c r="G324" s="32"/>
      <c r="H324" s="31">
        <f t="shared" si="143"/>
        <v>0</v>
      </c>
      <c r="I324" s="33">
        <f t="shared" si="144"/>
        <v>0</v>
      </c>
      <c r="J324" s="33">
        <f t="shared" si="145"/>
        <v>0</v>
      </c>
      <c r="K324" s="33">
        <f t="shared" si="146"/>
        <v>0</v>
      </c>
      <c r="L324" s="1"/>
      <c r="M324" s="7" t="s">
        <v>38</v>
      </c>
      <c r="N324" s="8"/>
      <c r="O324" s="1"/>
      <c r="P324" s="1"/>
      <c r="Q324" s="1"/>
      <c r="R324" s="1"/>
      <c r="S324" s="1"/>
      <c r="T324" s="1"/>
    </row>
    <row r="325" spans="1:20" ht="12.75" x14ac:dyDescent="0.2">
      <c r="A325" s="30" t="s">
        <v>1495</v>
      </c>
      <c r="B325" s="46" t="s">
        <v>1206</v>
      </c>
      <c r="C325" s="60" t="s">
        <v>1241</v>
      </c>
      <c r="D325" s="55" t="s">
        <v>10</v>
      </c>
      <c r="E325" s="31" t="s">
        <v>43</v>
      </c>
      <c r="F325" s="32"/>
      <c r="G325" s="32"/>
      <c r="H325" s="31">
        <f t="shared" si="143"/>
        <v>0</v>
      </c>
      <c r="I325" s="33">
        <f t="shared" si="144"/>
        <v>0</v>
      </c>
      <c r="J325" s="33">
        <f t="shared" si="145"/>
        <v>0</v>
      </c>
      <c r="K325" s="33">
        <f t="shared" si="146"/>
        <v>0</v>
      </c>
      <c r="L325" s="1"/>
      <c r="M325" s="7" t="s">
        <v>38</v>
      </c>
      <c r="N325" s="8"/>
      <c r="O325" s="1"/>
      <c r="P325" s="1"/>
      <c r="Q325" s="1"/>
      <c r="R325" s="1"/>
      <c r="S325" s="1"/>
      <c r="T325" s="1"/>
    </row>
    <row r="326" spans="1:20" ht="12.75" x14ac:dyDescent="0.2">
      <c r="A326" s="30" t="s">
        <v>1496</v>
      </c>
      <c r="B326" s="46" t="s">
        <v>1293</v>
      </c>
      <c r="C326" s="60" t="s">
        <v>1294</v>
      </c>
      <c r="D326" s="55" t="s">
        <v>10</v>
      </c>
      <c r="E326" s="31">
        <v>4</v>
      </c>
      <c r="F326" s="32"/>
      <c r="G326" s="32"/>
      <c r="H326" s="31">
        <f t="shared" si="143"/>
        <v>0</v>
      </c>
      <c r="I326" s="33">
        <f t="shared" si="144"/>
        <v>0</v>
      </c>
      <c r="J326" s="33">
        <f t="shared" si="145"/>
        <v>0</v>
      </c>
      <c r="K326" s="33">
        <f t="shared" si="146"/>
        <v>0</v>
      </c>
      <c r="L326" s="1"/>
      <c r="M326" s="1"/>
      <c r="N326" s="1"/>
    </row>
    <row r="327" spans="1:20" ht="25.5" x14ac:dyDescent="0.2">
      <c r="A327" s="30" t="s">
        <v>1497</v>
      </c>
      <c r="B327" s="46" t="s">
        <v>1291</v>
      </c>
      <c r="C327" s="60" t="s">
        <v>1292</v>
      </c>
      <c r="D327" s="55" t="s">
        <v>10</v>
      </c>
      <c r="E327" s="31" t="s">
        <v>60</v>
      </c>
      <c r="F327" s="32"/>
      <c r="G327" s="32"/>
      <c r="H327" s="31">
        <f t="shared" si="143"/>
        <v>0</v>
      </c>
      <c r="I327" s="33">
        <f t="shared" si="144"/>
        <v>0</v>
      </c>
      <c r="J327" s="33">
        <f t="shared" si="145"/>
        <v>0</v>
      </c>
      <c r="K327" s="33">
        <f t="shared" si="146"/>
        <v>0</v>
      </c>
      <c r="L327" s="1"/>
      <c r="M327" s="7" t="s">
        <v>38</v>
      </c>
      <c r="N327" s="8"/>
      <c r="O327" s="1"/>
      <c r="P327" s="1"/>
      <c r="Q327" s="1"/>
      <c r="R327" s="1"/>
      <c r="S327" s="1"/>
      <c r="T327" s="1"/>
    </row>
    <row r="328" spans="1:20" ht="12.75" x14ac:dyDescent="0.2">
      <c r="A328" s="30" t="s">
        <v>1498</v>
      </c>
      <c r="B328" s="46" t="s">
        <v>1289</v>
      </c>
      <c r="C328" s="60" t="s">
        <v>1290</v>
      </c>
      <c r="D328" s="55" t="s">
        <v>59</v>
      </c>
      <c r="E328" s="31">
        <v>10</v>
      </c>
      <c r="F328" s="32"/>
      <c r="G328" s="32"/>
      <c r="H328" s="31">
        <f t="shared" si="143"/>
        <v>0</v>
      </c>
      <c r="I328" s="33">
        <f t="shared" si="144"/>
        <v>0</v>
      </c>
      <c r="J328" s="33">
        <f t="shared" si="145"/>
        <v>0</v>
      </c>
      <c r="K328" s="33">
        <f t="shared" si="146"/>
        <v>0</v>
      </c>
      <c r="L328" s="1"/>
      <c r="M328" s="7" t="s">
        <v>38</v>
      </c>
      <c r="N328" s="8"/>
      <c r="O328" s="1"/>
      <c r="P328" s="1"/>
      <c r="Q328" s="1"/>
      <c r="R328" s="1"/>
      <c r="S328" s="1"/>
      <c r="T328" s="1"/>
    </row>
    <row r="329" spans="1:20" ht="12.75" x14ac:dyDescent="0.2">
      <c r="A329" s="10" t="s">
        <v>1249</v>
      </c>
      <c r="B329" s="45"/>
      <c r="C329" s="61" t="s">
        <v>656</v>
      </c>
      <c r="D329" s="54"/>
      <c r="E329" s="11"/>
      <c r="F329" s="126"/>
      <c r="G329" s="126"/>
      <c r="H329" s="11"/>
      <c r="I329" s="9">
        <f>SUM(I330:I335)</f>
        <v>0</v>
      </c>
      <c r="J329" s="9">
        <f t="shared" ref="J329:K329" si="147">SUM(J330:J335)</f>
        <v>0</v>
      </c>
      <c r="K329" s="9">
        <f t="shared" si="147"/>
        <v>0</v>
      </c>
      <c r="L329" s="1"/>
      <c r="M329" s="1"/>
      <c r="N329" s="1"/>
    </row>
    <row r="330" spans="1:20" ht="24" x14ac:dyDescent="0.2">
      <c r="A330" s="30" t="s">
        <v>1043</v>
      </c>
      <c r="B330" s="46" t="s">
        <v>657</v>
      </c>
      <c r="C330" s="60" t="s">
        <v>658</v>
      </c>
      <c r="D330" s="55" t="s">
        <v>10</v>
      </c>
      <c r="E330" s="31" t="s">
        <v>102</v>
      </c>
      <c r="F330" s="32"/>
      <c r="G330" s="32"/>
      <c r="H330" s="31">
        <f t="shared" ref="H330:H335" si="148">F330+G330</f>
        <v>0</v>
      </c>
      <c r="I330" s="33">
        <f t="shared" ref="I330:I335" si="149">F330*E330</f>
        <v>0</v>
      </c>
      <c r="J330" s="33">
        <f t="shared" ref="J330:J335" si="150">G330*E330</f>
        <v>0</v>
      </c>
      <c r="K330" s="33">
        <f t="shared" ref="K330:K335" si="151">I330+J330</f>
        <v>0</v>
      </c>
      <c r="L330" s="1"/>
      <c r="M330" s="7"/>
      <c r="N330" s="8"/>
      <c r="O330" s="1"/>
      <c r="P330" s="1"/>
      <c r="Q330" s="1"/>
      <c r="R330" s="1"/>
      <c r="S330" s="1"/>
      <c r="T330" s="1"/>
    </row>
    <row r="331" spans="1:20" ht="25.5" x14ac:dyDescent="0.2">
      <c r="A331" s="30" t="s">
        <v>1044</v>
      </c>
      <c r="B331" s="46" t="s">
        <v>659</v>
      </c>
      <c r="C331" s="60" t="s">
        <v>660</v>
      </c>
      <c r="D331" s="55" t="s">
        <v>10</v>
      </c>
      <c r="E331" s="31" t="s">
        <v>220</v>
      </c>
      <c r="F331" s="32"/>
      <c r="G331" s="32"/>
      <c r="H331" s="31">
        <f t="shared" si="148"/>
        <v>0</v>
      </c>
      <c r="I331" s="33">
        <f t="shared" si="149"/>
        <v>0</v>
      </c>
      <c r="J331" s="33">
        <f t="shared" si="150"/>
        <v>0</v>
      </c>
      <c r="K331" s="33">
        <f t="shared" si="151"/>
        <v>0</v>
      </c>
      <c r="L331" s="1"/>
      <c r="M331" s="7" t="s">
        <v>38</v>
      </c>
      <c r="N331" s="8"/>
      <c r="O331" s="1"/>
      <c r="P331" s="1"/>
      <c r="Q331" s="1"/>
      <c r="R331" s="1"/>
      <c r="S331" s="1"/>
      <c r="T331" s="1"/>
    </row>
    <row r="332" spans="1:20" ht="24" x14ac:dyDescent="0.2">
      <c r="A332" s="30" t="s">
        <v>1499</v>
      </c>
      <c r="B332" s="46" t="s">
        <v>661</v>
      </c>
      <c r="C332" s="60" t="s">
        <v>662</v>
      </c>
      <c r="D332" s="55" t="s">
        <v>10</v>
      </c>
      <c r="E332" s="31" t="s">
        <v>130</v>
      </c>
      <c r="F332" s="32"/>
      <c r="G332" s="32"/>
      <c r="H332" s="31">
        <f t="shared" si="148"/>
        <v>0</v>
      </c>
      <c r="I332" s="33">
        <f t="shared" si="149"/>
        <v>0</v>
      </c>
      <c r="J332" s="33">
        <f t="shared" si="150"/>
        <v>0</v>
      </c>
      <c r="K332" s="33">
        <f t="shared" si="151"/>
        <v>0</v>
      </c>
      <c r="L332" s="1"/>
      <c r="M332" s="7" t="s">
        <v>38</v>
      </c>
      <c r="N332" s="8"/>
      <c r="O332" s="1"/>
      <c r="P332" s="1"/>
      <c r="Q332" s="1"/>
      <c r="R332" s="1"/>
      <c r="S332" s="1"/>
      <c r="T332" s="1"/>
    </row>
    <row r="333" spans="1:20" ht="25.5" x14ac:dyDescent="0.2">
      <c r="A333" s="30" t="s">
        <v>1500</v>
      </c>
      <c r="B333" s="46" t="s">
        <v>663</v>
      </c>
      <c r="C333" s="60" t="s">
        <v>664</v>
      </c>
      <c r="D333" s="55" t="s">
        <v>10</v>
      </c>
      <c r="E333" s="121" t="s">
        <v>1032</v>
      </c>
      <c r="F333" s="32"/>
      <c r="G333" s="32"/>
      <c r="H333" s="31">
        <f t="shared" si="148"/>
        <v>0</v>
      </c>
      <c r="I333" s="33">
        <f t="shared" si="149"/>
        <v>0</v>
      </c>
      <c r="J333" s="33">
        <f t="shared" si="150"/>
        <v>0</v>
      </c>
      <c r="K333" s="33">
        <f t="shared" si="151"/>
        <v>0</v>
      </c>
      <c r="L333" s="1"/>
      <c r="M333" s="7" t="s">
        <v>38</v>
      </c>
      <c r="N333" s="8"/>
      <c r="O333" s="1"/>
      <c r="P333" s="1"/>
      <c r="Q333" s="1"/>
      <c r="R333" s="1"/>
      <c r="S333" s="1"/>
      <c r="T333" s="1"/>
    </row>
    <row r="334" spans="1:20" ht="36" x14ac:dyDescent="0.2">
      <c r="A334" s="30" t="s">
        <v>1501</v>
      </c>
      <c r="B334" s="46" t="s">
        <v>665</v>
      </c>
      <c r="C334" s="60" t="s">
        <v>666</v>
      </c>
      <c r="D334" s="55" t="s">
        <v>10</v>
      </c>
      <c r="E334" s="31" t="s">
        <v>62</v>
      </c>
      <c r="F334" s="32"/>
      <c r="G334" s="32"/>
      <c r="H334" s="31">
        <f t="shared" si="148"/>
        <v>0</v>
      </c>
      <c r="I334" s="33">
        <f t="shared" si="149"/>
        <v>0</v>
      </c>
      <c r="J334" s="33">
        <f t="shared" si="150"/>
        <v>0</v>
      </c>
      <c r="K334" s="33">
        <f t="shared" si="151"/>
        <v>0</v>
      </c>
      <c r="L334" s="1"/>
      <c r="M334" s="1"/>
      <c r="N334" s="1"/>
    </row>
    <row r="335" spans="1:20" ht="36" x14ac:dyDescent="0.2">
      <c r="A335" s="30" t="s">
        <v>1502</v>
      </c>
      <c r="B335" s="46" t="s">
        <v>667</v>
      </c>
      <c r="C335" s="60" t="s">
        <v>962</v>
      </c>
      <c r="D335" s="55" t="s">
        <v>10</v>
      </c>
      <c r="E335" s="31" t="s">
        <v>668</v>
      </c>
      <c r="F335" s="32"/>
      <c r="G335" s="32"/>
      <c r="H335" s="31">
        <f t="shared" si="148"/>
        <v>0</v>
      </c>
      <c r="I335" s="33">
        <f t="shared" si="149"/>
        <v>0</v>
      </c>
      <c r="J335" s="33">
        <f t="shared" si="150"/>
        <v>0</v>
      </c>
      <c r="K335" s="33">
        <f t="shared" si="151"/>
        <v>0</v>
      </c>
      <c r="L335" s="1"/>
      <c r="M335" s="1"/>
      <c r="N335" s="1"/>
    </row>
    <row r="336" spans="1:20" ht="12.75" x14ac:dyDescent="0.2">
      <c r="A336" s="10" t="s">
        <v>1261</v>
      </c>
      <c r="B336" s="45"/>
      <c r="C336" s="61" t="s">
        <v>669</v>
      </c>
      <c r="D336" s="54"/>
      <c r="E336" s="11"/>
      <c r="F336" s="126"/>
      <c r="G336" s="126"/>
      <c r="H336" s="11"/>
      <c r="I336" s="9">
        <f>SUM(I337:I340)</f>
        <v>0</v>
      </c>
      <c r="J336" s="9">
        <f t="shared" ref="J336:K336" si="152">SUM(J337:J340)</f>
        <v>0</v>
      </c>
      <c r="K336" s="9">
        <f t="shared" si="152"/>
        <v>0</v>
      </c>
      <c r="L336" s="1"/>
      <c r="M336" s="1"/>
      <c r="N336" s="1"/>
    </row>
    <row r="337" spans="1:20" ht="38.25" x14ac:dyDescent="0.2">
      <c r="A337" s="30" t="s">
        <v>1045</v>
      </c>
      <c r="B337" s="46" t="s">
        <v>670</v>
      </c>
      <c r="C337" s="60" t="s">
        <v>671</v>
      </c>
      <c r="D337" s="55" t="s">
        <v>59</v>
      </c>
      <c r="E337" s="31" t="s">
        <v>626</v>
      </c>
      <c r="F337" s="32"/>
      <c r="G337" s="32"/>
      <c r="H337" s="31">
        <f t="shared" ref="H337:H340" si="153">F337+G337</f>
        <v>0</v>
      </c>
      <c r="I337" s="33">
        <f t="shared" ref="I337:I340" si="154">F337*E337</f>
        <v>0</v>
      </c>
      <c r="J337" s="33">
        <f t="shared" ref="J337:J340" si="155">G337*E337</f>
        <v>0</v>
      </c>
      <c r="K337" s="33">
        <f t="shared" ref="K337:K340" si="156">I337+J337</f>
        <v>0</v>
      </c>
      <c r="L337" s="1"/>
      <c r="M337" s="1"/>
      <c r="N337" s="1"/>
    </row>
    <row r="338" spans="1:20" ht="25.5" x14ac:dyDescent="0.2">
      <c r="A338" s="30" t="s">
        <v>1046</v>
      </c>
      <c r="B338" s="46" t="s">
        <v>672</v>
      </c>
      <c r="C338" s="60" t="s">
        <v>673</v>
      </c>
      <c r="D338" s="55" t="s">
        <v>10</v>
      </c>
      <c r="E338" s="31" t="s">
        <v>72</v>
      </c>
      <c r="F338" s="32"/>
      <c r="G338" s="32"/>
      <c r="H338" s="31">
        <f t="shared" si="153"/>
        <v>0</v>
      </c>
      <c r="I338" s="33">
        <f t="shared" si="154"/>
        <v>0</v>
      </c>
      <c r="J338" s="33">
        <f t="shared" si="155"/>
        <v>0</v>
      </c>
      <c r="K338" s="33">
        <f t="shared" si="156"/>
        <v>0</v>
      </c>
      <c r="L338" s="1"/>
      <c r="M338" s="1"/>
      <c r="N338" s="1"/>
    </row>
    <row r="339" spans="1:20" ht="25.5" x14ac:dyDescent="0.2">
      <c r="A339" s="30" t="s">
        <v>1047</v>
      </c>
      <c r="B339" s="46" t="s">
        <v>674</v>
      </c>
      <c r="C339" s="60" t="s">
        <v>675</v>
      </c>
      <c r="D339" s="55" t="s">
        <v>10</v>
      </c>
      <c r="E339" s="31" t="s">
        <v>103</v>
      </c>
      <c r="F339" s="32"/>
      <c r="G339" s="32"/>
      <c r="H339" s="31">
        <f t="shared" si="153"/>
        <v>0</v>
      </c>
      <c r="I339" s="33">
        <f t="shared" si="154"/>
        <v>0</v>
      </c>
      <c r="J339" s="33">
        <f t="shared" si="155"/>
        <v>0</v>
      </c>
      <c r="K339" s="33">
        <f t="shared" si="156"/>
        <v>0</v>
      </c>
      <c r="L339" s="1"/>
      <c r="M339" s="1"/>
      <c r="N339" s="1"/>
    </row>
    <row r="340" spans="1:20" ht="25.5" x14ac:dyDescent="0.2">
      <c r="A340" s="30" t="s">
        <v>1048</v>
      </c>
      <c r="B340" s="46" t="s">
        <v>676</v>
      </c>
      <c r="C340" s="60" t="s">
        <v>677</v>
      </c>
      <c r="D340" s="55" t="s">
        <v>10</v>
      </c>
      <c r="E340" s="31" t="s">
        <v>104</v>
      </c>
      <c r="F340" s="32"/>
      <c r="G340" s="32"/>
      <c r="H340" s="31">
        <f t="shared" si="153"/>
        <v>0</v>
      </c>
      <c r="I340" s="33">
        <f t="shared" si="154"/>
        <v>0</v>
      </c>
      <c r="J340" s="33">
        <f t="shared" si="155"/>
        <v>0</v>
      </c>
      <c r="K340" s="33">
        <f t="shared" si="156"/>
        <v>0</v>
      </c>
      <c r="L340" s="1"/>
      <c r="M340" s="7" t="s">
        <v>38</v>
      </c>
      <c r="N340" s="8"/>
      <c r="O340" s="1"/>
      <c r="P340" s="1"/>
      <c r="Q340" s="1"/>
      <c r="R340" s="1"/>
      <c r="S340" s="1"/>
      <c r="T340" s="1"/>
    </row>
    <row r="341" spans="1:20" ht="12.75" x14ac:dyDescent="0.2">
      <c r="A341" s="10" t="s">
        <v>1503</v>
      </c>
      <c r="B341" s="45"/>
      <c r="C341" s="61" t="s">
        <v>678</v>
      </c>
      <c r="D341" s="54"/>
      <c r="E341" s="11"/>
      <c r="F341" s="126"/>
      <c r="G341" s="126"/>
      <c r="H341" s="11"/>
      <c r="I341" s="9">
        <f>SUM(I342:I343)</f>
        <v>0</v>
      </c>
      <c r="J341" s="9">
        <f t="shared" ref="J341:K341" si="157">SUM(J342:J343)</f>
        <v>0</v>
      </c>
      <c r="K341" s="9">
        <f t="shared" si="157"/>
        <v>0</v>
      </c>
      <c r="L341" s="1"/>
      <c r="M341" s="7" t="s">
        <v>38</v>
      </c>
      <c r="N341" s="8"/>
      <c r="O341" s="1"/>
      <c r="P341" s="1"/>
      <c r="Q341" s="1"/>
      <c r="R341" s="1"/>
      <c r="S341" s="1"/>
      <c r="T341" s="1"/>
    </row>
    <row r="342" spans="1:20" ht="25.5" x14ac:dyDescent="0.2">
      <c r="A342" s="30" t="s">
        <v>1049</v>
      </c>
      <c r="B342" s="46" t="s">
        <v>95</v>
      </c>
      <c r="C342" s="60" t="s">
        <v>963</v>
      </c>
      <c r="D342" s="55" t="s">
        <v>10</v>
      </c>
      <c r="E342" s="31">
        <v>2</v>
      </c>
      <c r="F342" s="32"/>
      <c r="G342" s="32"/>
      <c r="H342" s="31">
        <f t="shared" ref="H342:H343" si="158">F342+G342</f>
        <v>0</v>
      </c>
      <c r="I342" s="33">
        <f t="shared" ref="I342:I343" si="159">F342*E342</f>
        <v>0</v>
      </c>
      <c r="J342" s="33">
        <f t="shared" ref="J342:J343" si="160">G342*E342</f>
        <v>0</v>
      </c>
      <c r="K342" s="33">
        <f t="shared" ref="K342:K343" si="161">I342+J342</f>
        <v>0</v>
      </c>
      <c r="L342" s="1"/>
      <c r="M342" s="1"/>
      <c r="N342" s="1"/>
    </row>
    <row r="343" spans="1:20" ht="38.25" x14ac:dyDescent="0.2">
      <c r="A343" s="30" t="s">
        <v>1050</v>
      </c>
      <c r="B343" s="46" t="s">
        <v>95</v>
      </c>
      <c r="C343" s="60" t="s">
        <v>964</v>
      </c>
      <c r="D343" s="55" t="s">
        <v>10</v>
      </c>
      <c r="E343" s="31" t="s">
        <v>43</v>
      </c>
      <c r="F343" s="32"/>
      <c r="G343" s="32"/>
      <c r="H343" s="31">
        <f t="shared" si="158"/>
        <v>0</v>
      </c>
      <c r="I343" s="33">
        <f t="shared" si="159"/>
        <v>0</v>
      </c>
      <c r="J343" s="33">
        <f t="shared" si="160"/>
        <v>0</v>
      </c>
      <c r="K343" s="33">
        <f t="shared" si="161"/>
        <v>0</v>
      </c>
      <c r="L343" s="1"/>
      <c r="M343" s="1"/>
      <c r="N343" s="1"/>
    </row>
    <row r="344" spans="1:20" ht="12.75" x14ac:dyDescent="0.2">
      <c r="A344" s="10" t="s">
        <v>1504</v>
      </c>
      <c r="B344" s="45"/>
      <c r="C344" s="61" t="s">
        <v>679</v>
      </c>
      <c r="D344" s="54"/>
      <c r="E344" s="11"/>
      <c r="F344" s="126"/>
      <c r="G344" s="126"/>
      <c r="H344" s="11"/>
      <c r="I344" s="9">
        <f>SUM(I345:I353)</f>
        <v>0</v>
      </c>
      <c r="J344" s="9">
        <f t="shared" ref="J344:K344" si="162">SUM(J345:J353)</f>
        <v>0</v>
      </c>
      <c r="K344" s="9">
        <f t="shared" si="162"/>
        <v>0</v>
      </c>
      <c r="L344" s="1"/>
      <c r="M344" s="7" t="s">
        <v>38</v>
      </c>
      <c r="N344" s="8"/>
      <c r="O344" s="1"/>
      <c r="P344" s="1"/>
      <c r="Q344" s="1"/>
      <c r="R344" s="1"/>
      <c r="S344" s="1"/>
      <c r="T344" s="1"/>
    </row>
    <row r="345" spans="1:20" ht="51" x14ac:dyDescent="0.2">
      <c r="A345" s="30" t="s">
        <v>1051</v>
      </c>
      <c r="B345" s="46" t="s">
        <v>94</v>
      </c>
      <c r="C345" s="60" t="s">
        <v>680</v>
      </c>
      <c r="D345" s="55" t="s">
        <v>205</v>
      </c>
      <c r="E345" s="31" t="s">
        <v>43</v>
      </c>
      <c r="F345" s="32"/>
      <c r="G345" s="32"/>
      <c r="H345" s="31">
        <f t="shared" ref="H345:H353" si="163">F345+G345</f>
        <v>0</v>
      </c>
      <c r="I345" s="33">
        <f t="shared" ref="I345:I353" si="164">F345*E345</f>
        <v>0</v>
      </c>
      <c r="J345" s="33">
        <f t="shared" ref="J345:J353" si="165">G345*E345</f>
        <v>0</v>
      </c>
      <c r="K345" s="33">
        <f t="shared" ref="K345:K353" si="166">I345+J345</f>
        <v>0</v>
      </c>
      <c r="L345" s="1"/>
      <c r="M345" s="1"/>
      <c r="N345" s="1"/>
    </row>
    <row r="346" spans="1:20" ht="38.25" x14ac:dyDescent="0.2">
      <c r="A346" s="30" t="s">
        <v>1052</v>
      </c>
      <c r="B346" s="46" t="s">
        <v>681</v>
      </c>
      <c r="C346" s="60" t="s">
        <v>682</v>
      </c>
      <c r="D346" s="55" t="s">
        <v>10</v>
      </c>
      <c r="E346" s="31" t="s">
        <v>104</v>
      </c>
      <c r="F346" s="32"/>
      <c r="G346" s="32"/>
      <c r="H346" s="31">
        <f t="shared" si="163"/>
        <v>0</v>
      </c>
      <c r="I346" s="33">
        <f t="shared" si="164"/>
        <v>0</v>
      </c>
      <c r="J346" s="33">
        <f t="shared" si="165"/>
        <v>0</v>
      </c>
      <c r="K346" s="33">
        <f t="shared" si="166"/>
        <v>0</v>
      </c>
      <c r="L346" s="1"/>
      <c r="M346" s="7" t="s">
        <v>38</v>
      </c>
      <c r="N346" s="8"/>
      <c r="O346" s="1"/>
      <c r="P346" s="1"/>
      <c r="Q346" s="1"/>
      <c r="R346" s="1"/>
      <c r="S346" s="1"/>
      <c r="T346" s="1"/>
    </row>
    <row r="347" spans="1:20" ht="38.25" x14ac:dyDescent="0.2">
      <c r="A347" s="30" t="s">
        <v>1505</v>
      </c>
      <c r="B347" s="46" t="s">
        <v>683</v>
      </c>
      <c r="C347" s="60" t="s">
        <v>684</v>
      </c>
      <c r="D347" s="55" t="s">
        <v>10</v>
      </c>
      <c r="E347" s="31" t="s">
        <v>103</v>
      </c>
      <c r="F347" s="32"/>
      <c r="G347" s="32"/>
      <c r="H347" s="31">
        <f t="shared" si="163"/>
        <v>0</v>
      </c>
      <c r="I347" s="33">
        <f t="shared" si="164"/>
        <v>0</v>
      </c>
      <c r="J347" s="33">
        <f t="shared" si="165"/>
        <v>0</v>
      </c>
      <c r="K347" s="33">
        <f t="shared" si="166"/>
        <v>0</v>
      </c>
      <c r="L347" s="1"/>
      <c r="M347" s="7" t="s">
        <v>38</v>
      </c>
      <c r="N347" s="8"/>
      <c r="O347" s="1"/>
      <c r="P347" s="1"/>
      <c r="Q347" s="1"/>
      <c r="R347" s="1"/>
      <c r="S347" s="1"/>
      <c r="T347" s="1"/>
    </row>
    <row r="348" spans="1:20" ht="38.25" x14ac:dyDescent="0.2">
      <c r="A348" s="30" t="s">
        <v>1506</v>
      </c>
      <c r="B348" s="46" t="s">
        <v>685</v>
      </c>
      <c r="C348" s="60" t="s">
        <v>686</v>
      </c>
      <c r="D348" s="55" t="s">
        <v>10</v>
      </c>
      <c r="E348" s="31" t="s">
        <v>43</v>
      </c>
      <c r="F348" s="32"/>
      <c r="G348" s="32"/>
      <c r="H348" s="31">
        <f t="shared" si="163"/>
        <v>0</v>
      </c>
      <c r="I348" s="33">
        <f t="shared" si="164"/>
        <v>0</v>
      </c>
      <c r="J348" s="33">
        <f t="shared" si="165"/>
        <v>0</v>
      </c>
      <c r="K348" s="33">
        <f t="shared" si="166"/>
        <v>0</v>
      </c>
      <c r="L348" s="1"/>
      <c r="M348" s="1"/>
      <c r="N348" s="1"/>
    </row>
    <row r="349" spans="1:20" ht="38.25" x14ac:dyDescent="0.2">
      <c r="A349" s="30" t="s">
        <v>1507</v>
      </c>
      <c r="B349" s="46" t="s">
        <v>687</v>
      </c>
      <c r="C349" s="60" t="s">
        <v>688</v>
      </c>
      <c r="D349" s="55" t="s">
        <v>10</v>
      </c>
      <c r="E349" s="31" t="s">
        <v>43</v>
      </c>
      <c r="F349" s="32"/>
      <c r="G349" s="32"/>
      <c r="H349" s="31">
        <f t="shared" si="163"/>
        <v>0</v>
      </c>
      <c r="I349" s="33">
        <f t="shared" si="164"/>
        <v>0</v>
      </c>
      <c r="J349" s="33">
        <f t="shared" si="165"/>
        <v>0</v>
      </c>
      <c r="K349" s="33">
        <f t="shared" si="166"/>
        <v>0</v>
      </c>
      <c r="L349" s="1"/>
      <c r="M349" s="7" t="s">
        <v>38</v>
      </c>
      <c r="N349" s="8"/>
      <c r="O349" s="1"/>
      <c r="P349" s="1"/>
      <c r="Q349" s="1"/>
      <c r="R349" s="1"/>
      <c r="S349" s="1"/>
      <c r="T349" s="1"/>
    </row>
    <row r="350" spans="1:20" ht="25.5" x14ac:dyDescent="0.2">
      <c r="A350" s="30" t="s">
        <v>1508</v>
      </c>
      <c r="B350" s="46" t="s">
        <v>1263</v>
      </c>
      <c r="C350" s="60" t="s">
        <v>689</v>
      </c>
      <c r="D350" s="55" t="s">
        <v>10</v>
      </c>
      <c r="E350" s="31" t="s">
        <v>103</v>
      </c>
      <c r="F350" s="32"/>
      <c r="G350" s="32"/>
      <c r="H350" s="31">
        <f t="shared" si="163"/>
        <v>0</v>
      </c>
      <c r="I350" s="33">
        <f t="shared" si="164"/>
        <v>0</v>
      </c>
      <c r="J350" s="33">
        <f t="shared" si="165"/>
        <v>0</v>
      </c>
      <c r="K350" s="33">
        <f t="shared" si="166"/>
        <v>0</v>
      </c>
      <c r="L350" s="1"/>
      <c r="M350" s="7" t="s">
        <v>38</v>
      </c>
      <c r="N350" s="8"/>
      <c r="O350" s="1"/>
      <c r="P350" s="1"/>
      <c r="Q350" s="1"/>
      <c r="R350" s="1"/>
      <c r="S350" s="1"/>
      <c r="T350" s="1"/>
    </row>
    <row r="351" spans="1:20" ht="38.25" x14ac:dyDescent="0.2">
      <c r="A351" s="30" t="s">
        <v>1509</v>
      </c>
      <c r="B351" s="46" t="s">
        <v>690</v>
      </c>
      <c r="C351" s="60" t="s">
        <v>691</v>
      </c>
      <c r="D351" s="55" t="s">
        <v>59</v>
      </c>
      <c r="E351" s="31" t="s">
        <v>692</v>
      </c>
      <c r="F351" s="32"/>
      <c r="G351" s="32"/>
      <c r="H351" s="31">
        <f t="shared" si="163"/>
        <v>0</v>
      </c>
      <c r="I351" s="33">
        <f t="shared" si="164"/>
        <v>0</v>
      </c>
      <c r="J351" s="33">
        <f t="shared" si="165"/>
        <v>0</v>
      </c>
      <c r="K351" s="33">
        <f t="shared" si="166"/>
        <v>0</v>
      </c>
      <c r="L351" s="1"/>
      <c r="M351" s="7" t="s">
        <v>38</v>
      </c>
      <c r="N351" s="8"/>
      <c r="O351" s="1"/>
      <c r="P351" s="1"/>
      <c r="Q351" s="1"/>
      <c r="R351" s="1"/>
      <c r="S351" s="1"/>
      <c r="T351" s="1"/>
    </row>
    <row r="352" spans="1:20" ht="38.25" x14ac:dyDescent="0.2">
      <c r="A352" s="30" t="s">
        <v>1510</v>
      </c>
      <c r="B352" s="46" t="s">
        <v>693</v>
      </c>
      <c r="C352" s="60" t="s">
        <v>694</v>
      </c>
      <c r="D352" s="55" t="s">
        <v>59</v>
      </c>
      <c r="E352" s="31" t="s">
        <v>695</v>
      </c>
      <c r="F352" s="32"/>
      <c r="G352" s="32"/>
      <c r="H352" s="31">
        <f t="shared" si="163"/>
        <v>0</v>
      </c>
      <c r="I352" s="33">
        <f t="shared" si="164"/>
        <v>0</v>
      </c>
      <c r="J352" s="33">
        <f t="shared" si="165"/>
        <v>0</v>
      </c>
      <c r="K352" s="33">
        <f t="shared" si="166"/>
        <v>0</v>
      </c>
      <c r="L352" s="1"/>
      <c r="M352" s="7" t="s">
        <v>38</v>
      </c>
      <c r="N352" s="8"/>
      <c r="O352" s="1"/>
      <c r="P352" s="1"/>
      <c r="Q352" s="1"/>
      <c r="R352" s="1"/>
      <c r="S352" s="1"/>
      <c r="T352" s="1"/>
    </row>
    <row r="353" spans="1:20" ht="25.5" x14ac:dyDescent="0.2">
      <c r="A353" s="30" t="s">
        <v>1511</v>
      </c>
      <c r="B353" s="46" t="s">
        <v>1262</v>
      </c>
      <c r="C353" s="60" t="s">
        <v>1264</v>
      </c>
      <c r="D353" s="55" t="s">
        <v>205</v>
      </c>
      <c r="E353" s="31" t="s">
        <v>104</v>
      </c>
      <c r="F353" s="32"/>
      <c r="G353" s="32"/>
      <c r="H353" s="31">
        <f t="shared" si="163"/>
        <v>0</v>
      </c>
      <c r="I353" s="33">
        <f t="shared" si="164"/>
        <v>0</v>
      </c>
      <c r="J353" s="33">
        <f t="shared" si="165"/>
        <v>0</v>
      </c>
      <c r="K353" s="33">
        <f t="shared" si="166"/>
        <v>0</v>
      </c>
      <c r="L353" s="1"/>
      <c r="M353" s="7" t="s">
        <v>38</v>
      </c>
      <c r="N353" s="8"/>
      <c r="O353" s="1"/>
      <c r="P353" s="1"/>
      <c r="Q353" s="1"/>
      <c r="R353" s="1"/>
      <c r="S353" s="1"/>
      <c r="T353" s="1"/>
    </row>
    <row r="354" spans="1:20" ht="12.75" x14ac:dyDescent="0.2">
      <c r="A354" s="10">
        <v>36</v>
      </c>
      <c r="B354" s="45"/>
      <c r="C354" s="61" t="s">
        <v>726</v>
      </c>
      <c r="D354" s="54"/>
      <c r="E354" s="11"/>
      <c r="F354" s="126"/>
      <c r="G354" s="126"/>
      <c r="H354" s="11"/>
      <c r="I354" s="9">
        <f>SUM(I355:I366)</f>
        <v>0</v>
      </c>
      <c r="J354" s="9">
        <f t="shared" ref="J354:K354" si="167">SUM(J355:J366)</f>
        <v>0</v>
      </c>
      <c r="K354" s="9">
        <f t="shared" si="167"/>
        <v>0</v>
      </c>
      <c r="L354" s="1"/>
      <c r="M354" s="7" t="s">
        <v>38</v>
      </c>
      <c r="N354" s="8"/>
      <c r="O354" s="1"/>
      <c r="P354" s="1"/>
      <c r="Q354" s="1"/>
      <c r="R354" s="1"/>
      <c r="S354" s="1"/>
      <c r="T354" s="1"/>
    </row>
    <row r="355" spans="1:20" ht="25.5" x14ac:dyDescent="0.2">
      <c r="A355" s="30" t="s">
        <v>1053</v>
      </c>
      <c r="B355" s="46" t="s">
        <v>727</v>
      </c>
      <c r="C355" s="60" t="s">
        <v>728</v>
      </c>
      <c r="D355" s="55" t="s">
        <v>205</v>
      </c>
      <c r="E355" s="31" t="s">
        <v>729</v>
      </c>
      <c r="F355" s="32"/>
      <c r="G355" s="32"/>
      <c r="H355" s="31">
        <f t="shared" ref="H355:H366" si="168">F355+G355</f>
        <v>0</v>
      </c>
      <c r="I355" s="33">
        <f t="shared" ref="I355:I366" si="169">F355*E355</f>
        <v>0</v>
      </c>
      <c r="J355" s="33">
        <f t="shared" ref="J355:J366" si="170">G355*E355</f>
        <v>0</v>
      </c>
      <c r="K355" s="33">
        <f t="shared" ref="K355:K366" si="171">I355+J355</f>
        <v>0</v>
      </c>
      <c r="L355" s="1"/>
      <c r="M355" s="1"/>
      <c r="N355" s="1"/>
    </row>
    <row r="356" spans="1:20" ht="25.5" x14ac:dyDescent="0.2">
      <c r="A356" s="30" t="s">
        <v>1113</v>
      </c>
      <c r="B356" s="46" t="s">
        <v>153</v>
      </c>
      <c r="C356" s="60" t="s">
        <v>339</v>
      </c>
      <c r="D356" s="55" t="s">
        <v>59</v>
      </c>
      <c r="E356" s="31" t="s">
        <v>43</v>
      </c>
      <c r="F356" s="32"/>
      <c r="G356" s="32"/>
      <c r="H356" s="31">
        <f t="shared" si="168"/>
        <v>0</v>
      </c>
      <c r="I356" s="33">
        <f t="shared" si="169"/>
        <v>0</v>
      </c>
      <c r="J356" s="33">
        <f t="shared" si="170"/>
        <v>0</v>
      </c>
      <c r="K356" s="33">
        <f t="shared" si="171"/>
        <v>0</v>
      </c>
      <c r="L356" s="1"/>
      <c r="M356" s="23"/>
      <c r="N356" s="1"/>
    </row>
    <row r="357" spans="1:20" ht="25.5" x14ac:dyDescent="0.2">
      <c r="A357" s="30" t="s">
        <v>1114</v>
      </c>
      <c r="B357" s="46" t="s">
        <v>928</v>
      </c>
      <c r="C357" s="60" t="s">
        <v>927</v>
      </c>
      <c r="D357" s="55" t="s">
        <v>923</v>
      </c>
      <c r="E357" s="31">
        <v>1</v>
      </c>
      <c r="F357" s="32"/>
      <c r="G357" s="32"/>
      <c r="H357" s="31">
        <f t="shared" si="168"/>
        <v>0</v>
      </c>
      <c r="I357" s="33">
        <f t="shared" si="169"/>
        <v>0</v>
      </c>
      <c r="J357" s="33">
        <f t="shared" si="170"/>
        <v>0</v>
      </c>
      <c r="K357" s="33">
        <f t="shared" si="171"/>
        <v>0</v>
      </c>
      <c r="L357" s="1"/>
      <c r="M357" s="1"/>
      <c r="N357" s="1"/>
    </row>
    <row r="358" spans="1:20" ht="25.5" x14ac:dyDescent="0.2">
      <c r="A358" s="30" t="s">
        <v>1115</v>
      </c>
      <c r="B358" s="46" t="s">
        <v>730</v>
      </c>
      <c r="C358" s="60" t="s">
        <v>731</v>
      </c>
      <c r="D358" s="55" t="s">
        <v>205</v>
      </c>
      <c r="E358" s="31">
        <v>15.51</v>
      </c>
      <c r="F358" s="32"/>
      <c r="G358" s="32"/>
      <c r="H358" s="31">
        <f t="shared" si="168"/>
        <v>0</v>
      </c>
      <c r="I358" s="33">
        <f t="shared" si="169"/>
        <v>0</v>
      </c>
      <c r="J358" s="33">
        <f t="shared" si="170"/>
        <v>0</v>
      </c>
      <c r="K358" s="33">
        <f t="shared" si="171"/>
        <v>0</v>
      </c>
      <c r="L358" s="1"/>
      <c r="M358" s="7" t="s">
        <v>38</v>
      </c>
      <c r="N358" s="8"/>
      <c r="O358" s="1"/>
      <c r="P358" s="1"/>
      <c r="Q358" s="1"/>
      <c r="R358" s="1"/>
      <c r="S358" s="1"/>
      <c r="T358" s="1"/>
    </row>
    <row r="359" spans="1:20" ht="38.25" x14ac:dyDescent="0.2">
      <c r="A359" s="30" t="s">
        <v>1116</v>
      </c>
      <c r="B359" s="46" t="s">
        <v>732</v>
      </c>
      <c r="C359" s="60" t="s">
        <v>733</v>
      </c>
      <c r="D359" s="55" t="s">
        <v>205</v>
      </c>
      <c r="E359" s="31" t="s">
        <v>734</v>
      </c>
      <c r="F359" s="32"/>
      <c r="G359" s="32"/>
      <c r="H359" s="31">
        <f t="shared" si="168"/>
        <v>0</v>
      </c>
      <c r="I359" s="33">
        <f t="shared" si="169"/>
        <v>0</v>
      </c>
      <c r="J359" s="33">
        <f t="shared" si="170"/>
        <v>0</v>
      </c>
      <c r="K359" s="33">
        <f t="shared" si="171"/>
        <v>0</v>
      </c>
      <c r="L359" s="1"/>
      <c r="M359" s="1"/>
      <c r="N359" s="1"/>
    </row>
    <row r="360" spans="1:20" ht="25.5" x14ac:dyDescent="0.2">
      <c r="A360" s="30" t="s">
        <v>1117</v>
      </c>
      <c r="B360" s="46" t="s">
        <v>735</v>
      </c>
      <c r="C360" s="60" t="s">
        <v>965</v>
      </c>
      <c r="D360" s="55" t="s">
        <v>205</v>
      </c>
      <c r="E360" s="31" t="s">
        <v>736</v>
      </c>
      <c r="F360" s="32"/>
      <c r="G360" s="32"/>
      <c r="H360" s="31">
        <f t="shared" si="168"/>
        <v>0</v>
      </c>
      <c r="I360" s="33">
        <f t="shared" si="169"/>
        <v>0</v>
      </c>
      <c r="J360" s="33">
        <f t="shared" si="170"/>
        <v>0</v>
      </c>
      <c r="K360" s="33">
        <f t="shared" si="171"/>
        <v>0</v>
      </c>
      <c r="L360" s="1"/>
      <c r="M360" s="1"/>
      <c r="N360" s="1"/>
    </row>
    <row r="361" spans="1:20" ht="38.25" x14ac:dyDescent="0.2">
      <c r="A361" s="30" t="s">
        <v>1118</v>
      </c>
      <c r="B361" s="46" t="s">
        <v>737</v>
      </c>
      <c r="C361" s="60" t="s">
        <v>738</v>
      </c>
      <c r="D361" s="55" t="s">
        <v>10</v>
      </c>
      <c r="E361" s="31" t="s">
        <v>43</v>
      </c>
      <c r="F361" s="32"/>
      <c r="G361" s="32"/>
      <c r="H361" s="31">
        <f t="shared" si="168"/>
        <v>0</v>
      </c>
      <c r="I361" s="33">
        <f t="shared" si="169"/>
        <v>0</v>
      </c>
      <c r="J361" s="33">
        <f t="shared" si="170"/>
        <v>0</v>
      </c>
      <c r="K361" s="33">
        <f t="shared" si="171"/>
        <v>0</v>
      </c>
      <c r="L361" s="1"/>
      <c r="M361" s="7" t="s">
        <v>38</v>
      </c>
      <c r="N361" s="8"/>
      <c r="O361" s="1"/>
      <c r="P361" s="1"/>
      <c r="Q361" s="1"/>
      <c r="R361" s="1"/>
      <c r="S361" s="1"/>
      <c r="T361" s="1"/>
    </row>
    <row r="362" spans="1:20" ht="25.5" x14ac:dyDescent="0.2">
      <c r="A362" s="30" t="s">
        <v>1119</v>
      </c>
      <c r="B362" s="46" t="s">
        <v>108</v>
      </c>
      <c r="C362" s="60" t="s">
        <v>739</v>
      </c>
      <c r="D362" s="55" t="s">
        <v>205</v>
      </c>
      <c r="E362" s="31" t="s">
        <v>740</v>
      </c>
      <c r="F362" s="32"/>
      <c r="G362" s="32"/>
      <c r="H362" s="31">
        <f t="shared" si="168"/>
        <v>0</v>
      </c>
      <c r="I362" s="33">
        <f t="shared" si="169"/>
        <v>0</v>
      </c>
      <c r="J362" s="33">
        <f t="shared" si="170"/>
        <v>0</v>
      </c>
      <c r="K362" s="33">
        <f t="shared" si="171"/>
        <v>0</v>
      </c>
      <c r="L362" s="1"/>
      <c r="M362" s="1"/>
      <c r="N362" s="1"/>
    </row>
    <row r="363" spans="1:20" ht="25.5" x14ac:dyDescent="0.2">
      <c r="A363" s="30" t="s">
        <v>1120</v>
      </c>
      <c r="B363" s="46" t="s">
        <v>741</v>
      </c>
      <c r="C363" s="60" t="s">
        <v>742</v>
      </c>
      <c r="D363" s="55" t="s">
        <v>205</v>
      </c>
      <c r="E363" s="31" t="s">
        <v>740</v>
      </c>
      <c r="F363" s="32"/>
      <c r="G363" s="32"/>
      <c r="H363" s="31">
        <f t="shared" si="168"/>
        <v>0</v>
      </c>
      <c r="I363" s="33">
        <f t="shared" si="169"/>
        <v>0</v>
      </c>
      <c r="J363" s="33">
        <f t="shared" si="170"/>
        <v>0</v>
      </c>
      <c r="K363" s="33">
        <f t="shared" si="171"/>
        <v>0</v>
      </c>
      <c r="L363" s="1"/>
      <c r="M363" s="1"/>
      <c r="N363" s="1"/>
    </row>
    <row r="364" spans="1:20" ht="25.5" x14ac:dyDescent="0.2">
      <c r="A364" s="30" t="s">
        <v>1121</v>
      </c>
      <c r="B364" s="46" t="s">
        <v>743</v>
      </c>
      <c r="C364" s="60" t="s">
        <v>744</v>
      </c>
      <c r="D364" s="55" t="s">
        <v>205</v>
      </c>
      <c r="E364" s="31" t="s">
        <v>740</v>
      </c>
      <c r="F364" s="32"/>
      <c r="G364" s="32"/>
      <c r="H364" s="31">
        <f t="shared" si="168"/>
        <v>0</v>
      </c>
      <c r="I364" s="33">
        <f t="shared" si="169"/>
        <v>0</v>
      </c>
      <c r="J364" s="33">
        <f t="shared" si="170"/>
        <v>0</v>
      </c>
      <c r="K364" s="33">
        <f t="shared" si="171"/>
        <v>0</v>
      </c>
      <c r="L364" s="1"/>
      <c r="M364" s="7" t="s">
        <v>38</v>
      </c>
      <c r="N364" s="8"/>
      <c r="O364" s="1"/>
      <c r="P364" s="1"/>
      <c r="Q364" s="1"/>
      <c r="R364" s="1"/>
      <c r="S364" s="1"/>
      <c r="T364" s="1"/>
    </row>
    <row r="365" spans="1:20" ht="25.5" x14ac:dyDescent="0.2">
      <c r="A365" s="30" t="s">
        <v>1122</v>
      </c>
      <c r="B365" s="46" t="s">
        <v>745</v>
      </c>
      <c r="C365" s="60" t="s">
        <v>746</v>
      </c>
      <c r="D365" s="55" t="s">
        <v>205</v>
      </c>
      <c r="E365" s="31" t="s">
        <v>740</v>
      </c>
      <c r="F365" s="32"/>
      <c r="G365" s="32"/>
      <c r="H365" s="31">
        <f t="shared" si="168"/>
        <v>0</v>
      </c>
      <c r="I365" s="33">
        <f t="shared" si="169"/>
        <v>0</v>
      </c>
      <c r="J365" s="33">
        <f t="shared" si="170"/>
        <v>0</v>
      </c>
      <c r="K365" s="33">
        <f t="shared" si="171"/>
        <v>0</v>
      </c>
      <c r="L365" s="1"/>
      <c r="M365" s="7" t="s">
        <v>38</v>
      </c>
      <c r="N365" s="8"/>
      <c r="O365" s="1"/>
      <c r="P365" s="1"/>
      <c r="Q365" s="1"/>
      <c r="R365" s="1"/>
      <c r="S365" s="1"/>
      <c r="T365" s="1"/>
    </row>
    <row r="366" spans="1:20" ht="38.25" x14ac:dyDescent="0.2">
      <c r="A366" s="30" t="s">
        <v>1123</v>
      </c>
      <c r="B366" s="46" t="s">
        <v>747</v>
      </c>
      <c r="C366" s="60" t="s">
        <v>748</v>
      </c>
      <c r="D366" s="55" t="s">
        <v>205</v>
      </c>
      <c r="E366" s="31" t="s">
        <v>749</v>
      </c>
      <c r="F366" s="32"/>
      <c r="G366" s="32"/>
      <c r="H366" s="31">
        <f t="shared" si="168"/>
        <v>0</v>
      </c>
      <c r="I366" s="33">
        <f t="shared" si="169"/>
        <v>0</v>
      </c>
      <c r="J366" s="33">
        <f t="shared" si="170"/>
        <v>0</v>
      </c>
      <c r="K366" s="33">
        <f t="shared" si="171"/>
        <v>0</v>
      </c>
      <c r="L366" s="1"/>
      <c r="M366" s="22"/>
      <c r="N366" s="8"/>
      <c r="O366" s="1"/>
      <c r="P366" s="1"/>
      <c r="Q366" s="1"/>
      <c r="R366" s="1"/>
      <c r="S366" s="1"/>
      <c r="T366" s="1"/>
    </row>
    <row r="367" spans="1:20" ht="12.75" x14ac:dyDescent="0.2">
      <c r="A367" s="10">
        <v>37</v>
      </c>
      <c r="B367" s="45"/>
      <c r="C367" s="61" t="s">
        <v>750</v>
      </c>
      <c r="D367" s="54"/>
      <c r="E367" s="11"/>
      <c r="F367" s="126"/>
      <c r="G367" s="126"/>
      <c r="H367" s="11"/>
      <c r="I367" s="9">
        <f>SUM(I368:I372)</f>
        <v>0</v>
      </c>
      <c r="J367" s="9">
        <f t="shared" ref="J367:K367" si="172">SUM(J368:J372)</f>
        <v>0</v>
      </c>
      <c r="K367" s="9">
        <f t="shared" si="172"/>
        <v>0</v>
      </c>
      <c r="L367" s="1"/>
      <c r="M367" s="7" t="s">
        <v>38</v>
      </c>
      <c r="N367" s="8"/>
      <c r="O367" s="1"/>
      <c r="P367" s="1"/>
      <c r="Q367" s="1"/>
      <c r="R367" s="1"/>
      <c r="S367" s="1"/>
      <c r="T367" s="1"/>
    </row>
    <row r="368" spans="1:20" ht="38.25" x14ac:dyDescent="0.2">
      <c r="A368" s="30" t="s">
        <v>1054</v>
      </c>
      <c r="B368" s="46" t="s">
        <v>751</v>
      </c>
      <c r="C368" s="60" t="s">
        <v>752</v>
      </c>
      <c r="D368" s="55" t="s">
        <v>206</v>
      </c>
      <c r="E368" s="31" t="s">
        <v>753</v>
      </c>
      <c r="F368" s="32"/>
      <c r="G368" s="32"/>
      <c r="H368" s="31">
        <f t="shared" ref="H368:H372" si="173">F368+G368</f>
        <v>0</v>
      </c>
      <c r="I368" s="33">
        <f t="shared" ref="I368:I372" si="174">F368*E368</f>
        <v>0</v>
      </c>
      <c r="J368" s="33">
        <f t="shared" ref="J368:J372" si="175">G368*E368</f>
        <v>0</v>
      </c>
      <c r="K368" s="33">
        <f t="shared" ref="K368:K372" si="176">I368+J368</f>
        <v>0</v>
      </c>
      <c r="L368" s="1"/>
      <c r="M368" s="1"/>
      <c r="N368" s="1"/>
    </row>
    <row r="369" spans="1:20" ht="25.5" x14ac:dyDescent="0.2">
      <c r="A369" s="30" t="s">
        <v>1124</v>
      </c>
      <c r="B369" s="46" t="s">
        <v>754</v>
      </c>
      <c r="C369" s="60" t="s">
        <v>755</v>
      </c>
      <c r="D369" s="55" t="s">
        <v>299</v>
      </c>
      <c r="E369" s="31" t="s">
        <v>61</v>
      </c>
      <c r="F369" s="32"/>
      <c r="G369" s="32"/>
      <c r="H369" s="31">
        <f t="shared" si="173"/>
        <v>0</v>
      </c>
      <c r="I369" s="33">
        <f t="shared" si="174"/>
        <v>0</v>
      </c>
      <c r="J369" s="33">
        <f t="shared" si="175"/>
        <v>0</v>
      </c>
      <c r="K369" s="33">
        <f t="shared" si="176"/>
        <v>0</v>
      </c>
      <c r="L369" s="1"/>
      <c r="M369" s="21"/>
      <c r="N369" s="1"/>
    </row>
    <row r="370" spans="1:20" ht="38.25" x14ac:dyDescent="0.2">
      <c r="A370" s="30" t="s">
        <v>1125</v>
      </c>
      <c r="B370" s="46" t="s">
        <v>310</v>
      </c>
      <c r="C370" s="60" t="s">
        <v>311</v>
      </c>
      <c r="D370" s="55" t="s">
        <v>205</v>
      </c>
      <c r="E370" s="31" t="s">
        <v>545</v>
      </c>
      <c r="F370" s="32"/>
      <c r="G370" s="32"/>
      <c r="H370" s="31">
        <f t="shared" si="173"/>
        <v>0</v>
      </c>
      <c r="I370" s="33">
        <f t="shared" si="174"/>
        <v>0</v>
      </c>
      <c r="J370" s="33">
        <f t="shared" si="175"/>
        <v>0</v>
      </c>
      <c r="K370" s="33">
        <f t="shared" si="176"/>
        <v>0</v>
      </c>
      <c r="L370" s="1"/>
      <c r="M370" s="1"/>
      <c r="N370" s="1"/>
    </row>
    <row r="371" spans="1:20" ht="25.5" x14ac:dyDescent="0.2">
      <c r="A371" s="30" t="s">
        <v>1126</v>
      </c>
      <c r="B371" s="46" t="s">
        <v>341</v>
      </c>
      <c r="C371" s="60" t="s">
        <v>342</v>
      </c>
      <c r="D371" s="55" t="s">
        <v>205</v>
      </c>
      <c r="E371" s="31" t="s">
        <v>152</v>
      </c>
      <c r="F371" s="32"/>
      <c r="G371" s="32"/>
      <c r="H371" s="31">
        <f t="shared" si="173"/>
        <v>0</v>
      </c>
      <c r="I371" s="33">
        <f t="shared" si="174"/>
        <v>0</v>
      </c>
      <c r="J371" s="33">
        <f t="shared" si="175"/>
        <v>0</v>
      </c>
      <c r="K371" s="33">
        <f t="shared" si="176"/>
        <v>0</v>
      </c>
      <c r="L371" s="1"/>
      <c r="M371" s="1"/>
      <c r="N371" s="1"/>
    </row>
    <row r="372" spans="1:20" ht="38.25" x14ac:dyDescent="0.2">
      <c r="A372" s="30" t="s">
        <v>1127</v>
      </c>
      <c r="B372" s="46" t="s">
        <v>756</v>
      </c>
      <c r="C372" s="60" t="s">
        <v>757</v>
      </c>
      <c r="D372" s="55" t="s">
        <v>59</v>
      </c>
      <c r="E372" s="31" t="s">
        <v>758</v>
      </c>
      <c r="F372" s="32"/>
      <c r="G372" s="32"/>
      <c r="H372" s="31">
        <f t="shared" si="173"/>
        <v>0</v>
      </c>
      <c r="I372" s="33">
        <f t="shared" si="174"/>
        <v>0</v>
      </c>
      <c r="J372" s="33">
        <f t="shared" si="175"/>
        <v>0</v>
      </c>
      <c r="K372" s="33">
        <f t="shared" si="176"/>
        <v>0</v>
      </c>
      <c r="L372" s="1"/>
      <c r="M372" s="1"/>
      <c r="N372" s="1"/>
    </row>
    <row r="373" spans="1:20" ht="12.75" x14ac:dyDescent="0.2">
      <c r="A373" s="10">
        <v>38</v>
      </c>
      <c r="B373" s="45"/>
      <c r="C373" s="61" t="s">
        <v>759</v>
      </c>
      <c r="D373" s="54"/>
      <c r="E373" s="11"/>
      <c r="F373" s="126"/>
      <c r="G373" s="126"/>
      <c r="H373" s="11"/>
      <c r="I373" s="9">
        <f>SUM(I374:I381)</f>
        <v>0</v>
      </c>
      <c r="J373" s="9">
        <f t="shared" ref="J373:K373" si="177">SUM(J374:J381)</f>
        <v>0</v>
      </c>
      <c r="K373" s="9">
        <f t="shared" si="177"/>
        <v>0</v>
      </c>
      <c r="L373" s="1"/>
      <c r="M373" s="1"/>
      <c r="N373" s="1"/>
    </row>
    <row r="374" spans="1:20" ht="25.5" x14ac:dyDescent="0.2">
      <c r="A374" s="30" t="s">
        <v>1055</v>
      </c>
      <c r="B374" s="46" t="s">
        <v>760</v>
      </c>
      <c r="C374" s="60" t="s">
        <v>761</v>
      </c>
      <c r="D374" s="55" t="s">
        <v>205</v>
      </c>
      <c r="E374" s="31" t="s">
        <v>63</v>
      </c>
      <c r="F374" s="32"/>
      <c r="G374" s="32"/>
      <c r="H374" s="31">
        <f t="shared" ref="H374:H381" si="178">F374+G374</f>
        <v>0</v>
      </c>
      <c r="I374" s="33">
        <f t="shared" ref="I374:I381" si="179">F374*E374</f>
        <v>0</v>
      </c>
      <c r="J374" s="33">
        <f t="shared" ref="J374:J381" si="180">G374*E374</f>
        <v>0</v>
      </c>
      <c r="K374" s="33">
        <f t="shared" ref="K374:K381" si="181">I374+J374</f>
        <v>0</v>
      </c>
      <c r="L374" s="1"/>
      <c r="M374" s="1"/>
      <c r="N374" s="1"/>
    </row>
    <row r="375" spans="1:20" ht="25.5" x14ac:dyDescent="0.2">
      <c r="A375" s="30" t="s">
        <v>1056</v>
      </c>
      <c r="B375" s="46" t="s">
        <v>762</v>
      </c>
      <c r="C375" s="60" t="s">
        <v>763</v>
      </c>
      <c r="D375" s="55" t="s">
        <v>205</v>
      </c>
      <c r="E375" s="31" t="s">
        <v>63</v>
      </c>
      <c r="F375" s="32"/>
      <c r="G375" s="32"/>
      <c r="H375" s="31">
        <f t="shared" si="178"/>
        <v>0</v>
      </c>
      <c r="I375" s="33">
        <f t="shared" si="179"/>
        <v>0</v>
      </c>
      <c r="J375" s="33">
        <f t="shared" si="180"/>
        <v>0</v>
      </c>
      <c r="K375" s="33">
        <f t="shared" si="181"/>
        <v>0</v>
      </c>
      <c r="L375" s="1"/>
      <c r="M375" s="1"/>
      <c r="N375" s="1"/>
    </row>
    <row r="376" spans="1:20" ht="12.75" x14ac:dyDescent="0.2">
      <c r="A376" s="30" t="s">
        <v>1128</v>
      </c>
      <c r="B376" s="46" t="s">
        <v>764</v>
      </c>
      <c r="C376" s="60" t="s">
        <v>765</v>
      </c>
      <c r="D376" s="55" t="s">
        <v>205</v>
      </c>
      <c r="E376" s="31" t="s">
        <v>63</v>
      </c>
      <c r="F376" s="32"/>
      <c r="G376" s="32"/>
      <c r="H376" s="31">
        <f t="shared" si="178"/>
        <v>0</v>
      </c>
      <c r="I376" s="33">
        <f t="shared" si="179"/>
        <v>0</v>
      </c>
      <c r="J376" s="33">
        <f t="shared" si="180"/>
        <v>0</v>
      </c>
      <c r="K376" s="33">
        <f t="shared" si="181"/>
        <v>0</v>
      </c>
      <c r="L376" s="1"/>
      <c r="M376" s="7" t="s">
        <v>38</v>
      </c>
      <c r="N376" s="8"/>
      <c r="O376" s="1"/>
      <c r="P376" s="1"/>
      <c r="Q376" s="1"/>
      <c r="R376" s="1"/>
      <c r="S376" s="1"/>
      <c r="T376" s="1"/>
    </row>
    <row r="377" spans="1:20" ht="38.25" x14ac:dyDescent="0.2">
      <c r="A377" s="30" t="s">
        <v>1129</v>
      </c>
      <c r="B377" s="46" t="s">
        <v>567</v>
      </c>
      <c r="C377" s="60" t="s">
        <v>568</v>
      </c>
      <c r="D377" s="55" t="s">
        <v>59</v>
      </c>
      <c r="E377" s="31" t="s">
        <v>766</v>
      </c>
      <c r="F377" s="32"/>
      <c r="G377" s="32"/>
      <c r="H377" s="31">
        <f t="shared" si="178"/>
        <v>0</v>
      </c>
      <c r="I377" s="33">
        <f t="shared" si="179"/>
        <v>0</v>
      </c>
      <c r="J377" s="33">
        <f t="shared" si="180"/>
        <v>0</v>
      </c>
      <c r="K377" s="33">
        <f t="shared" si="181"/>
        <v>0</v>
      </c>
      <c r="L377" s="1"/>
      <c r="M377" s="1"/>
      <c r="N377" s="1"/>
    </row>
    <row r="378" spans="1:20" ht="51" x14ac:dyDescent="0.2">
      <c r="A378" s="30" t="s">
        <v>1130</v>
      </c>
      <c r="B378" s="46" t="s">
        <v>767</v>
      </c>
      <c r="C378" s="60" t="s">
        <v>768</v>
      </c>
      <c r="D378" s="55" t="s">
        <v>205</v>
      </c>
      <c r="E378" s="31" t="s">
        <v>63</v>
      </c>
      <c r="F378" s="32"/>
      <c r="G378" s="32"/>
      <c r="H378" s="31">
        <f t="shared" si="178"/>
        <v>0</v>
      </c>
      <c r="I378" s="33">
        <f t="shared" si="179"/>
        <v>0</v>
      </c>
      <c r="J378" s="33">
        <f t="shared" si="180"/>
        <v>0</v>
      </c>
      <c r="K378" s="33">
        <f t="shared" si="181"/>
        <v>0</v>
      </c>
      <c r="L378" s="1"/>
      <c r="M378" s="1"/>
      <c r="N378" s="1"/>
    </row>
    <row r="379" spans="1:20" ht="25.5" x14ac:dyDescent="0.2">
      <c r="A379" s="30" t="s">
        <v>1131</v>
      </c>
      <c r="B379" s="46" t="s">
        <v>769</v>
      </c>
      <c r="C379" s="60" t="s">
        <v>770</v>
      </c>
      <c r="D379" s="55" t="s">
        <v>59</v>
      </c>
      <c r="E379" s="31" t="s">
        <v>73</v>
      </c>
      <c r="F379" s="32"/>
      <c r="G379" s="32"/>
      <c r="H379" s="31">
        <f t="shared" si="178"/>
        <v>0</v>
      </c>
      <c r="I379" s="33">
        <f t="shared" si="179"/>
        <v>0</v>
      </c>
      <c r="J379" s="33">
        <f t="shared" si="180"/>
        <v>0</v>
      </c>
      <c r="K379" s="33">
        <f t="shared" si="181"/>
        <v>0</v>
      </c>
      <c r="L379" s="1"/>
      <c r="M379" s="1"/>
      <c r="N379" s="1"/>
    </row>
    <row r="380" spans="1:20" ht="12.75" x14ac:dyDescent="0.2">
      <c r="A380" s="30" t="s">
        <v>1132</v>
      </c>
      <c r="B380" s="46" t="s">
        <v>771</v>
      </c>
      <c r="C380" s="60" t="s">
        <v>772</v>
      </c>
      <c r="D380" s="55" t="s">
        <v>205</v>
      </c>
      <c r="E380" s="31" t="s">
        <v>63</v>
      </c>
      <c r="F380" s="32"/>
      <c r="G380" s="32"/>
      <c r="H380" s="31">
        <f t="shared" si="178"/>
        <v>0</v>
      </c>
      <c r="I380" s="33">
        <f t="shared" si="179"/>
        <v>0</v>
      </c>
      <c r="J380" s="33">
        <f t="shared" si="180"/>
        <v>0</v>
      </c>
      <c r="K380" s="33">
        <f t="shared" si="181"/>
        <v>0</v>
      </c>
      <c r="L380" s="1"/>
      <c r="M380" s="7" t="s">
        <v>38</v>
      </c>
      <c r="N380" s="8"/>
      <c r="O380" s="1"/>
      <c r="P380" s="1"/>
      <c r="Q380" s="1"/>
      <c r="R380" s="1"/>
      <c r="S380" s="1"/>
      <c r="T380" s="1"/>
    </row>
    <row r="381" spans="1:20" ht="38.25" x14ac:dyDescent="0.2">
      <c r="A381" s="30" t="s">
        <v>1133</v>
      </c>
      <c r="B381" s="46" t="s">
        <v>773</v>
      </c>
      <c r="C381" s="60" t="s">
        <v>774</v>
      </c>
      <c r="D381" s="55" t="s">
        <v>205</v>
      </c>
      <c r="E381" s="31" t="s">
        <v>63</v>
      </c>
      <c r="F381" s="32"/>
      <c r="G381" s="32"/>
      <c r="H381" s="31">
        <f t="shared" si="178"/>
        <v>0</v>
      </c>
      <c r="I381" s="33">
        <f t="shared" si="179"/>
        <v>0</v>
      </c>
      <c r="J381" s="33">
        <f t="shared" si="180"/>
        <v>0</v>
      </c>
      <c r="K381" s="33">
        <f t="shared" si="181"/>
        <v>0</v>
      </c>
      <c r="L381" s="1"/>
      <c r="M381" s="7" t="s">
        <v>38</v>
      </c>
      <c r="N381" s="8"/>
      <c r="O381" s="1"/>
      <c r="P381" s="1"/>
      <c r="Q381" s="1"/>
      <c r="R381" s="1"/>
      <c r="S381" s="1"/>
      <c r="T381" s="1"/>
    </row>
    <row r="382" spans="1:20" ht="12.75" x14ac:dyDescent="0.2">
      <c r="A382" s="10">
        <v>39</v>
      </c>
      <c r="B382" s="45"/>
      <c r="C382" s="61" t="s">
        <v>775</v>
      </c>
      <c r="D382" s="54"/>
      <c r="E382" s="11"/>
      <c r="F382" s="126"/>
      <c r="G382" s="126"/>
      <c r="H382" s="11"/>
      <c r="I382" s="9">
        <f>SUM(I383)</f>
        <v>0</v>
      </c>
      <c r="J382" s="9">
        <f t="shared" ref="J382:K382" si="182">SUM(J383)</f>
        <v>0</v>
      </c>
      <c r="K382" s="9">
        <f t="shared" si="182"/>
        <v>0</v>
      </c>
      <c r="L382" s="1"/>
      <c r="M382" s="1"/>
      <c r="N382" s="1"/>
    </row>
    <row r="383" spans="1:20" ht="25.5" x14ac:dyDescent="0.2">
      <c r="A383" s="30" t="s">
        <v>1057</v>
      </c>
      <c r="B383" s="46" t="s">
        <v>776</v>
      </c>
      <c r="C383" s="60" t="s">
        <v>966</v>
      </c>
      <c r="D383" s="55" t="s">
        <v>205</v>
      </c>
      <c r="E383" s="31" t="s">
        <v>777</v>
      </c>
      <c r="F383" s="32"/>
      <c r="G383" s="32"/>
      <c r="H383" s="31">
        <f t="shared" ref="H383:H385" si="183">F383+G383</f>
        <v>0</v>
      </c>
      <c r="I383" s="33">
        <f>F383*E383</f>
        <v>0</v>
      </c>
      <c r="J383" s="33">
        <f t="shared" ref="J383" si="184">G383*E383</f>
        <v>0</v>
      </c>
      <c r="K383" s="33">
        <f>I383+J383</f>
        <v>0</v>
      </c>
      <c r="L383" s="1"/>
      <c r="M383" s="7" t="s">
        <v>38</v>
      </c>
      <c r="N383" s="8"/>
      <c r="O383" s="1"/>
      <c r="P383" s="1"/>
      <c r="Q383" s="1"/>
      <c r="R383" s="1"/>
      <c r="S383" s="1"/>
      <c r="T383" s="1"/>
    </row>
    <row r="384" spans="1:20" ht="12.75" x14ac:dyDescent="0.2">
      <c r="A384" s="10">
        <v>40</v>
      </c>
      <c r="B384" s="45"/>
      <c r="C384" s="61" t="s">
        <v>778</v>
      </c>
      <c r="D384" s="54"/>
      <c r="E384" s="11"/>
      <c r="F384" s="126"/>
      <c r="G384" s="126"/>
      <c r="H384" s="11"/>
      <c r="I384" s="9">
        <f>SUM(I385)</f>
        <v>0</v>
      </c>
      <c r="J384" s="9">
        <f t="shared" ref="J384:K384" si="185">SUM(J385)</f>
        <v>0</v>
      </c>
      <c r="K384" s="9">
        <f t="shared" si="185"/>
        <v>0</v>
      </c>
      <c r="L384" s="1"/>
      <c r="M384" s="7" t="s">
        <v>38</v>
      </c>
      <c r="N384" s="8"/>
      <c r="O384" s="1"/>
      <c r="P384" s="1"/>
      <c r="Q384" s="1"/>
      <c r="R384" s="1"/>
      <c r="S384" s="1"/>
      <c r="T384" s="1"/>
    </row>
    <row r="385" spans="1:20" ht="25.5" x14ac:dyDescent="0.2">
      <c r="A385" s="30" t="s">
        <v>899</v>
      </c>
      <c r="B385" s="46" t="s">
        <v>779</v>
      </c>
      <c r="C385" s="60" t="s">
        <v>967</v>
      </c>
      <c r="D385" s="55" t="s">
        <v>205</v>
      </c>
      <c r="E385" s="31" t="s">
        <v>780</v>
      </c>
      <c r="F385" s="32"/>
      <c r="G385" s="32"/>
      <c r="H385" s="31">
        <f t="shared" si="183"/>
        <v>0</v>
      </c>
      <c r="I385" s="33">
        <f>F385*E385</f>
        <v>0</v>
      </c>
      <c r="J385" s="33">
        <f t="shared" ref="J385" si="186">G385*E385</f>
        <v>0</v>
      </c>
      <c r="K385" s="33">
        <f>I385+J385</f>
        <v>0</v>
      </c>
      <c r="L385" s="1"/>
      <c r="M385" s="1"/>
      <c r="N385" s="1"/>
    </row>
    <row r="386" spans="1:20" ht="12.75" x14ac:dyDescent="0.2">
      <c r="A386" s="10">
        <v>41</v>
      </c>
      <c r="B386" s="45"/>
      <c r="C386" s="61" t="s">
        <v>781</v>
      </c>
      <c r="D386" s="54"/>
      <c r="E386" s="11"/>
      <c r="F386" s="126"/>
      <c r="G386" s="126"/>
      <c r="H386" s="11"/>
      <c r="I386" s="9">
        <f>SUM(I387:I388)</f>
        <v>0</v>
      </c>
      <c r="J386" s="9">
        <f t="shared" ref="J386:K386" si="187">SUM(J387:J388)</f>
        <v>0</v>
      </c>
      <c r="K386" s="9">
        <f t="shared" si="187"/>
        <v>0</v>
      </c>
      <c r="L386" s="1"/>
      <c r="M386" s="1"/>
      <c r="N386" s="1"/>
    </row>
    <row r="387" spans="1:20" ht="25.5" x14ac:dyDescent="0.2">
      <c r="A387" s="30" t="s">
        <v>1058</v>
      </c>
      <c r="B387" s="46" t="s">
        <v>782</v>
      </c>
      <c r="C387" s="60" t="s">
        <v>783</v>
      </c>
      <c r="D387" s="55" t="s">
        <v>59</v>
      </c>
      <c r="E387" s="31" t="s">
        <v>784</v>
      </c>
      <c r="F387" s="32"/>
      <c r="G387" s="32"/>
      <c r="H387" s="31">
        <f t="shared" ref="H387:H394" si="188">F387+G387</f>
        <v>0</v>
      </c>
      <c r="I387" s="33">
        <f>F387*E387</f>
        <v>0</v>
      </c>
      <c r="J387" s="33">
        <f t="shared" ref="J387:J388" si="189">G387*E387</f>
        <v>0</v>
      </c>
      <c r="K387" s="33">
        <f>I387+J387</f>
        <v>0</v>
      </c>
      <c r="L387" s="1"/>
      <c r="M387" s="7" t="s">
        <v>38</v>
      </c>
      <c r="N387" s="59"/>
      <c r="O387" s="1"/>
      <c r="P387" s="1"/>
      <c r="Q387" s="1"/>
      <c r="R387" s="1"/>
      <c r="S387" s="1"/>
      <c r="T387" s="1"/>
    </row>
    <row r="388" spans="1:20" ht="165.75" x14ac:dyDescent="0.2">
      <c r="A388" s="30" t="s">
        <v>1059</v>
      </c>
      <c r="B388" s="46" t="s">
        <v>95</v>
      </c>
      <c r="C388" s="68" t="s">
        <v>968</v>
      </c>
      <c r="D388" s="55" t="s">
        <v>96</v>
      </c>
      <c r="E388" s="31">
        <v>1</v>
      </c>
      <c r="F388" s="32"/>
      <c r="G388" s="32"/>
      <c r="H388" s="31">
        <f t="shared" si="188"/>
        <v>0</v>
      </c>
      <c r="I388" s="33">
        <f>F388*E388</f>
        <v>0</v>
      </c>
      <c r="J388" s="33">
        <f t="shared" si="189"/>
        <v>0</v>
      </c>
      <c r="K388" s="33">
        <f>I388+J388</f>
        <v>0</v>
      </c>
      <c r="L388" s="1"/>
      <c r="M388" s="7" t="s">
        <v>38</v>
      </c>
      <c r="N388" s="8"/>
      <c r="O388" s="1"/>
      <c r="P388" s="1"/>
      <c r="Q388" s="1"/>
      <c r="R388" s="1"/>
      <c r="S388" s="1"/>
      <c r="T388" s="1"/>
    </row>
    <row r="389" spans="1:20" ht="12.75" x14ac:dyDescent="0.2">
      <c r="A389" s="10">
        <v>42</v>
      </c>
      <c r="B389" s="45"/>
      <c r="C389" s="61" t="s">
        <v>785</v>
      </c>
      <c r="D389" s="54"/>
      <c r="E389" s="11"/>
      <c r="F389" s="126"/>
      <c r="G389" s="126"/>
      <c r="H389" s="11"/>
      <c r="I389" s="9">
        <f>SUM(I390:I394)</f>
        <v>0</v>
      </c>
      <c r="J389" s="9">
        <f t="shared" ref="J389:K389" si="190">SUM(J390:J394)</f>
        <v>0</v>
      </c>
      <c r="K389" s="9">
        <f t="shared" si="190"/>
        <v>0</v>
      </c>
      <c r="L389" s="1"/>
      <c r="M389" s="7" t="s">
        <v>38</v>
      </c>
      <c r="N389" s="8"/>
      <c r="O389" s="1"/>
      <c r="P389" s="1"/>
      <c r="Q389" s="1"/>
      <c r="R389" s="1"/>
      <c r="S389" s="1"/>
      <c r="T389" s="1"/>
    </row>
    <row r="390" spans="1:20" ht="38.25" x14ac:dyDescent="0.2">
      <c r="A390" s="30" t="s">
        <v>1060</v>
      </c>
      <c r="B390" s="46" t="s">
        <v>786</v>
      </c>
      <c r="C390" s="60" t="s">
        <v>787</v>
      </c>
      <c r="D390" s="55" t="s">
        <v>205</v>
      </c>
      <c r="E390" s="31" t="s">
        <v>788</v>
      </c>
      <c r="F390" s="32"/>
      <c r="G390" s="32"/>
      <c r="H390" s="31">
        <f t="shared" si="188"/>
        <v>0</v>
      </c>
      <c r="I390" s="33">
        <f t="shared" ref="I390:I394" si="191">F390*E390</f>
        <v>0</v>
      </c>
      <c r="J390" s="33">
        <f t="shared" ref="J390:J394" si="192">G390*E390</f>
        <v>0</v>
      </c>
      <c r="K390" s="33">
        <f t="shared" ref="K390:K394" si="193">I390+J390</f>
        <v>0</v>
      </c>
      <c r="L390" s="1"/>
      <c r="M390" s="1"/>
      <c r="N390" s="1"/>
    </row>
    <row r="391" spans="1:20" ht="12.75" x14ac:dyDescent="0.2">
      <c r="A391" s="30" t="s">
        <v>1061</v>
      </c>
      <c r="B391" s="46" t="s">
        <v>789</v>
      </c>
      <c r="C391" s="60" t="s">
        <v>790</v>
      </c>
      <c r="D391" s="55" t="s">
        <v>59</v>
      </c>
      <c r="E391" s="31" t="s">
        <v>791</v>
      </c>
      <c r="F391" s="32"/>
      <c r="G391" s="32"/>
      <c r="H391" s="31">
        <f t="shared" si="188"/>
        <v>0</v>
      </c>
      <c r="I391" s="33">
        <f t="shared" si="191"/>
        <v>0</v>
      </c>
      <c r="J391" s="33">
        <f t="shared" si="192"/>
        <v>0</v>
      </c>
      <c r="K391" s="33">
        <f t="shared" si="193"/>
        <v>0</v>
      </c>
      <c r="L391" s="1"/>
      <c r="M391" s="7" t="s">
        <v>38</v>
      </c>
      <c r="N391" s="8"/>
      <c r="O391" s="1"/>
      <c r="P391" s="1"/>
      <c r="Q391" s="1"/>
      <c r="R391" s="1"/>
      <c r="S391" s="1"/>
      <c r="T391" s="1"/>
    </row>
    <row r="392" spans="1:20" ht="25.5" x14ac:dyDescent="0.2">
      <c r="A392" s="30" t="s">
        <v>1062</v>
      </c>
      <c r="B392" s="46" t="s">
        <v>792</v>
      </c>
      <c r="C392" s="60" t="s">
        <v>793</v>
      </c>
      <c r="D392" s="55" t="s">
        <v>205</v>
      </c>
      <c r="E392" s="31" t="s">
        <v>788</v>
      </c>
      <c r="F392" s="32"/>
      <c r="G392" s="32"/>
      <c r="H392" s="31">
        <f t="shared" si="188"/>
        <v>0</v>
      </c>
      <c r="I392" s="33">
        <f t="shared" si="191"/>
        <v>0</v>
      </c>
      <c r="J392" s="33">
        <f t="shared" si="192"/>
        <v>0</v>
      </c>
      <c r="K392" s="33">
        <f t="shared" si="193"/>
        <v>0</v>
      </c>
      <c r="L392" s="1"/>
      <c r="M392" s="7" t="s">
        <v>38</v>
      </c>
      <c r="N392" s="8"/>
      <c r="O392" s="1"/>
      <c r="P392" s="1"/>
      <c r="Q392" s="1"/>
      <c r="R392" s="1"/>
      <c r="S392" s="1"/>
      <c r="T392" s="1"/>
    </row>
    <row r="393" spans="1:20" ht="25.5" x14ac:dyDescent="0.2">
      <c r="A393" s="30" t="s">
        <v>1063</v>
      </c>
      <c r="B393" s="46" t="s">
        <v>794</v>
      </c>
      <c r="C393" s="60" t="s">
        <v>795</v>
      </c>
      <c r="D393" s="55" t="s">
        <v>205</v>
      </c>
      <c r="E393" s="31" t="s">
        <v>788</v>
      </c>
      <c r="F393" s="32"/>
      <c r="G393" s="32"/>
      <c r="H393" s="31">
        <f t="shared" si="188"/>
        <v>0</v>
      </c>
      <c r="I393" s="33">
        <f t="shared" si="191"/>
        <v>0</v>
      </c>
      <c r="J393" s="33">
        <f t="shared" si="192"/>
        <v>0</v>
      </c>
      <c r="K393" s="33">
        <f t="shared" si="193"/>
        <v>0</v>
      </c>
      <c r="L393" s="1"/>
      <c r="M393" s="7" t="s">
        <v>38</v>
      </c>
      <c r="N393" s="8"/>
      <c r="O393" s="1"/>
      <c r="P393" s="1"/>
      <c r="Q393" s="1"/>
      <c r="R393" s="1"/>
      <c r="S393" s="1"/>
      <c r="T393" s="1"/>
    </row>
    <row r="394" spans="1:20" ht="25.5" x14ac:dyDescent="0.2">
      <c r="A394" s="30" t="s">
        <v>1064</v>
      </c>
      <c r="B394" s="46" t="s">
        <v>796</v>
      </c>
      <c r="C394" s="60" t="s">
        <v>797</v>
      </c>
      <c r="D394" s="55" t="s">
        <v>205</v>
      </c>
      <c r="E394" s="31" t="s">
        <v>788</v>
      </c>
      <c r="F394" s="32"/>
      <c r="G394" s="32"/>
      <c r="H394" s="31">
        <f t="shared" si="188"/>
        <v>0</v>
      </c>
      <c r="I394" s="33">
        <f t="shared" si="191"/>
        <v>0</v>
      </c>
      <c r="J394" s="33">
        <f t="shared" si="192"/>
        <v>0</v>
      </c>
      <c r="K394" s="33">
        <f t="shared" si="193"/>
        <v>0</v>
      </c>
      <c r="L394" s="1"/>
      <c r="M394" s="1"/>
      <c r="N394" s="1"/>
    </row>
    <row r="395" spans="1:20" ht="12.75" x14ac:dyDescent="0.2">
      <c r="A395" s="10">
        <v>43</v>
      </c>
      <c r="B395" s="45"/>
      <c r="C395" s="61" t="s">
        <v>798</v>
      </c>
      <c r="D395" s="54"/>
      <c r="E395" s="11"/>
      <c r="F395" s="126"/>
      <c r="G395" s="126"/>
      <c r="H395" s="11"/>
      <c r="I395" s="9">
        <f>SUM(I396:I397)</f>
        <v>0</v>
      </c>
      <c r="J395" s="9">
        <f t="shared" ref="J395:K395" si="194">SUM(J396:J397)</f>
        <v>0</v>
      </c>
      <c r="K395" s="9">
        <f t="shared" si="194"/>
        <v>0</v>
      </c>
      <c r="L395" s="1"/>
      <c r="M395" s="1"/>
      <c r="N395" s="1"/>
    </row>
    <row r="396" spans="1:20" ht="63.75" x14ac:dyDescent="0.2">
      <c r="A396" s="30" t="s">
        <v>1065</v>
      </c>
      <c r="B396" s="46" t="s">
        <v>799</v>
      </c>
      <c r="C396" s="60" t="s">
        <v>969</v>
      </c>
      <c r="D396" s="55" t="s">
        <v>205</v>
      </c>
      <c r="E396" s="31">
        <v>53.92</v>
      </c>
      <c r="F396" s="32"/>
      <c r="G396" s="32"/>
      <c r="H396" s="31">
        <f t="shared" ref="H396:H409" si="195">F396+G396</f>
        <v>0</v>
      </c>
      <c r="I396" s="33">
        <f t="shared" ref="I396:I397" si="196">F396*E396</f>
        <v>0</v>
      </c>
      <c r="J396" s="33">
        <f t="shared" ref="J396:J397" si="197">G396*E396</f>
        <v>0</v>
      </c>
      <c r="K396" s="33">
        <f t="shared" ref="K396:K409" si="198">I396+J396</f>
        <v>0</v>
      </c>
      <c r="L396" s="1"/>
      <c r="M396" s="7" t="s">
        <v>38</v>
      </c>
      <c r="N396" s="8"/>
      <c r="O396" s="1"/>
      <c r="P396" s="1"/>
      <c r="Q396" s="122"/>
      <c r="R396" s="1"/>
      <c r="S396" s="1"/>
      <c r="T396" s="1"/>
    </row>
    <row r="397" spans="1:20" ht="76.5" x14ac:dyDescent="0.2">
      <c r="A397" s="30" t="s">
        <v>1066</v>
      </c>
      <c r="B397" s="46" t="s">
        <v>800</v>
      </c>
      <c r="C397" s="60" t="s">
        <v>970</v>
      </c>
      <c r="D397" s="55" t="s">
        <v>205</v>
      </c>
      <c r="E397" s="31">
        <v>90.67</v>
      </c>
      <c r="F397" s="32"/>
      <c r="G397" s="32"/>
      <c r="H397" s="31">
        <f t="shared" si="195"/>
        <v>0</v>
      </c>
      <c r="I397" s="33">
        <f t="shared" si="196"/>
        <v>0</v>
      </c>
      <c r="J397" s="33">
        <f t="shared" si="197"/>
        <v>0</v>
      </c>
      <c r="K397" s="33">
        <f t="shared" si="198"/>
        <v>0</v>
      </c>
      <c r="L397" s="1"/>
      <c r="M397" s="7" t="s">
        <v>38</v>
      </c>
      <c r="N397" s="8"/>
      <c r="O397" s="1"/>
      <c r="P397" s="1"/>
      <c r="Q397" s="122"/>
      <c r="R397" s="1"/>
      <c r="S397" s="1"/>
      <c r="T397" s="1"/>
    </row>
    <row r="398" spans="1:20" ht="12.75" x14ac:dyDescent="0.2">
      <c r="A398" s="10">
        <v>44</v>
      </c>
      <c r="B398" s="45"/>
      <c r="C398" s="61" t="s">
        <v>801</v>
      </c>
      <c r="D398" s="54"/>
      <c r="E398" s="11"/>
      <c r="F398" s="126"/>
      <c r="G398" s="126"/>
      <c r="H398" s="11"/>
      <c r="I398" s="9">
        <f>SUM(I399:I401)</f>
        <v>0</v>
      </c>
      <c r="J398" s="9">
        <f t="shared" ref="J398:K398" si="199">SUM(J399:J401)</f>
        <v>0</v>
      </c>
      <c r="K398" s="9">
        <f t="shared" si="199"/>
        <v>0</v>
      </c>
      <c r="L398" s="1"/>
      <c r="M398" s="1"/>
      <c r="N398" s="1"/>
    </row>
    <row r="399" spans="1:20" ht="89.25" x14ac:dyDescent="0.2">
      <c r="A399" s="30" t="s">
        <v>1067</v>
      </c>
      <c r="B399" s="46" t="s">
        <v>95</v>
      </c>
      <c r="C399" s="60" t="s">
        <v>971</v>
      </c>
      <c r="D399" s="55" t="s">
        <v>10</v>
      </c>
      <c r="E399" s="31">
        <v>24</v>
      </c>
      <c r="F399" s="32"/>
      <c r="G399" s="32"/>
      <c r="H399" s="31">
        <f t="shared" ref="H399:H401" si="200">F399+G399</f>
        <v>0</v>
      </c>
      <c r="I399" s="33">
        <f t="shared" ref="I399:I401" si="201">F399*E399</f>
        <v>0</v>
      </c>
      <c r="J399" s="33">
        <f t="shared" ref="J399:J401" si="202">G399*E399</f>
        <v>0</v>
      </c>
      <c r="K399" s="33">
        <f t="shared" ref="K399:K401" si="203">I399+J399</f>
        <v>0</v>
      </c>
      <c r="L399" s="1"/>
      <c r="M399" s="7"/>
      <c r="N399" s="8"/>
      <c r="O399" s="1"/>
      <c r="P399" s="1"/>
      <c r="Q399" s="1"/>
      <c r="R399" s="1"/>
      <c r="S399" s="1"/>
      <c r="T399" s="1"/>
    </row>
    <row r="400" spans="1:20" ht="89.25" x14ac:dyDescent="0.2">
      <c r="A400" s="30" t="s">
        <v>1068</v>
      </c>
      <c r="B400" s="46" t="s">
        <v>95</v>
      </c>
      <c r="C400" s="60" t="s">
        <v>972</v>
      </c>
      <c r="D400" s="55" t="s">
        <v>10</v>
      </c>
      <c r="E400" s="31">
        <v>54</v>
      </c>
      <c r="F400" s="32"/>
      <c r="G400" s="32"/>
      <c r="H400" s="31">
        <f t="shared" si="200"/>
        <v>0</v>
      </c>
      <c r="I400" s="33">
        <f t="shared" si="201"/>
        <v>0</v>
      </c>
      <c r="J400" s="33">
        <f t="shared" si="202"/>
        <v>0</v>
      </c>
      <c r="K400" s="33">
        <f t="shared" si="203"/>
        <v>0</v>
      </c>
      <c r="L400" s="1"/>
      <c r="M400" s="7" t="s">
        <v>38</v>
      </c>
      <c r="N400" s="8"/>
      <c r="O400" s="1"/>
      <c r="P400" s="1"/>
      <c r="Q400" s="1"/>
      <c r="R400" s="1"/>
      <c r="S400" s="1"/>
      <c r="T400" s="1"/>
    </row>
    <row r="401" spans="1:20" ht="89.25" x14ac:dyDescent="0.2">
      <c r="A401" s="30" t="s">
        <v>1069</v>
      </c>
      <c r="B401" s="46" t="s">
        <v>95</v>
      </c>
      <c r="C401" s="60" t="s">
        <v>973</v>
      </c>
      <c r="D401" s="55" t="s">
        <v>10</v>
      </c>
      <c r="E401" s="31">
        <v>24</v>
      </c>
      <c r="F401" s="32"/>
      <c r="G401" s="32"/>
      <c r="H401" s="31">
        <f t="shared" si="200"/>
        <v>0</v>
      </c>
      <c r="I401" s="33">
        <f t="shared" si="201"/>
        <v>0</v>
      </c>
      <c r="J401" s="33">
        <f t="shared" si="202"/>
        <v>0</v>
      </c>
      <c r="K401" s="33">
        <f t="shared" si="203"/>
        <v>0</v>
      </c>
      <c r="L401" s="1"/>
      <c r="M401" s="1"/>
      <c r="N401" s="1"/>
    </row>
    <row r="402" spans="1:20" ht="12.75" x14ac:dyDescent="0.2">
      <c r="A402" s="10">
        <v>45</v>
      </c>
      <c r="B402" s="45"/>
      <c r="C402" s="61" t="s">
        <v>802</v>
      </c>
      <c r="D402" s="54"/>
      <c r="E402" s="11"/>
      <c r="F402" s="126"/>
      <c r="G402" s="126"/>
      <c r="H402" s="11"/>
      <c r="I402" s="9">
        <f>SUM(I403:I409)</f>
        <v>0</v>
      </c>
      <c r="J402" s="9">
        <f t="shared" ref="J402:K402" si="204">SUM(J403:J409)</f>
        <v>0</v>
      </c>
      <c r="K402" s="9">
        <f t="shared" si="204"/>
        <v>0</v>
      </c>
      <c r="L402" s="1"/>
      <c r="M402" s="7" t="s">
        <v>38</v>
      </c>
      <c r="N402" s="8"/>
      <c r="O402" s="1"/>
      <c r="P402" s="1"/>
      <c r="Q402" s="1"/>
      <c r="R402" s="1"/>
      <c r="S402" s="1"/>
      <c r="T402" s="1"/>
    </row>
    <row r="403" spans="1:20" ht="63.75" x14ac:dyDescent="0.2">
      <c r="A403" s="30" t="s">
        <v>1134</v>
      </c>
      <c r="B403" s="46" t="s">
        <v>803</v>
      </c>
      <c r="C403" s="60" t="s">
        <v>974</v>
      </c>
      <c r="D403" s="55" t="s">
        <v>205</v>
      </c>
      <c r="E403" s="31" t="s">
        <v>804</v>
      </c>
      <c r="F403" s="32"/>
      <c r="G403" s="32"/>
      <c r="H403" s="31">
        <f t="shared" si="195"/>
        <v>0</v>
      </c>
      <c r="I403" s="33">
        <f t="shared" ref="I403:I409" si="205">F403*E403</f>
        <v>0</v>
      </c>
      <c r="J403" s="33">
        <f t="shared" ref="J403:J409" si="206">G403*E403</f>
        <v>0</v>
      </c>
      <c r="K403" s="33">
        <f t="shared" si="198"/>
        <v>0</v>
      </c>
      <c r="L403" s="1"/>
      <c r="M403" s="1"/>
      <c r="N403" s="1"/>
    </row>
    <row r="404" spans="1:20" ht="51" x14ac:dyDescent="0.2">
      <c r="A404" s="30" t="s">
        <v>1135</v>
      </c>
      <c r="B404" s="46" t="s">
        <v>805</v>
      </c>
      <c r="C404" s="60" t="s">
        <v>806</v>
      </c>
      <c r="D404" s="55" t="s">
        <v>59</v>
      </c>
      <c r="E404" s="31" t="s">
        <v>807</v>
      </c>
      <c r="F404" s="32"/>
      <c r="G404" s="32"/>
      <c r="H404" s="31">
        <f t="shared" si="195"/>
        <v>0</v>
      </c>
      <c r="I404" s="33">
        <f t="shared" si="205"/>
        <v>0</v>
      </c>
      <c r="J404" s="33">
        <f t="shared" si="206"/>
        <v>0</v>
      </c>
      <c r="K404" s="33">
        <f t="shared" si="198"/>
        <v>0</v>
      </c>
      <c r="L404" s="1"/>
      <c r="M404" s="1"/>
      <c r="N404" s="1"/>
    </row>
    <row r="405" spans="1:20" ht="63.75" x14ac:dyDescent="0.2">
      <c r="A405" s="30" t="s">
        <v>1136</v>
      </c>
      <c r="B405" s="46" t="s">
        <v>808</v>
      </c>
      <c r="C405" s="60" t="s">
        <v>975</v>
      </c>
      <c r="D405" s="55" t="s">
        <v>205</v>
      </c>
      <c r="E405" s="31" t="s">
        <v>809</v>
      </c>
      <c r="F405" s="32"/>
      <c r="G405" s="32"/>
      <c r="H405" s="31">
        <f t="shared" si="195"/>
        <v>0</v>
      </c>
      <c r="I405" s="33">
        <f t="shared" si="205"/>
        <v>0</v>
      </c>
      <c r="J405" s="33">
        <f t="shared" si="206"/>
        <v>0</v>
      </c>
      <c r="K405" s="33">
        <f t="shared" si="198"/>
        <v>0</v>
      </c>
      <c r="L405" s="1"/>
      <c r="M405" s="7" t="s">
        <v>38</v>
      </c>
      <c r="N405" s="8"/>
      <c r="O405" s="1"/>
      <c r="P405" s="1"/>
      <c r="Q405" s="1"/>
      <c r="R405" s="1"/>
      <c r="S405" s="1"/>
      <c r="T405" s="1"/>
    </row>
    <row r="406" spans="1:20" ht="51" x14ac:dyDescent="0.2">
      <c r="A406" s="30" t="s">
        <v>1137</v>
      </c>
      <c r="B406" s="46" t="s">
        <v>810</v>
      </c>
      <c r="C406" s="60" t="s">
        <v>811</v>
      </c>
      <c r="D406" s="55" t="s">
        <v>205</v>
      </c>
      <c r="E406" s="31" t="s">
        <v>812</v>
      </c>
      <c r="F406" s="32"/>
      <c r="G406" s="32"/>
      <c r="H406" s="31">
        <f t="shared" si="195"/>
        <v>0</v>
      </c>
      <c r="I406" s="33">
        <f t="shared" si="205"/>
        <v>0</v>
      </c>
      <c r="J406" s="33">
        <f t="shared" si="206"/>
        <v>0</v>
      </c>
      <c r="K406" s="33">
        <f t="shared" si="198"/>
        <v>0</v>
      </c>
      <c r="L406" s="1"/>
      <c r="M406" s="7" t="s">
        <v>38</v>
      </c>
      <c r="N406" s="8"/>
      <c r="O406" s="1"/>
      <c r="P406" s="1"/>
      <c r="Q406" s="1"/>
      <c r="R406" s="1"/>
      <c r="S406" s="1"/>
      <c r="T406" s="1"/>
    </row>
    <row r="407" spans="1:20" ht="38.25" x14ac:dyDescent="0.2">
      <c r="A407" s="30" t="s">
        <v>1138</v>
      </c>
      <c r="B407" s="46" t="s">
        <v>813</v>
      </c>
      <c r="C407" s="60" t="s">
        <v>814</v>
      </c>
      <c r="D407" s="55" t="s">
        <v>205</v>
      </c>
      <c r="E407" s="31" t="s">
        <v>815</v>
      </c>
      <c r="F407" s="32"/>
      <c r="G407" s="32"/>
      <c r="H407" s="31">
        <f t="shared" si="195"/>
        <v>0</v>
      </c>
      <c r="I407" s="33">
        <f t="shared" si="205"/>
        <v>0</v>
      </c>
      <c r="J407" s="33">
        <f t="shared" si="206"/>
        <v>0</v>
      </c>
      <c r="K407" s="33">
        <f t="shared" si="198"/>
        <v>0</v>
      </c>
      <c r="L407" s="1"/>
      <c r="M407" s="1"/>
      <c r="N407" s="1"/>
    </row>
    <row r="408" spans="1:20" ht="36" x14ac:dyDescent="0.2">
      <c r="A408" s="30" t="s">
        <v>1139</v>
      </c>
      <c r="B408" s="46" t="s">
        <v>816</v>
      </c>
      <c r="C408" s="60" t="s">
        <v>817</v>
      </c>
      <c r="D408" s="55" t="s">
        <v>59</v>
      </c>
      <c r="E408" s="31" t="s">
        <v>818</v>
      </c>
      <c r="F408" s="32"/>
      <c r="G408" s="32"/>
      <c r="H408" s="31">
        <f t="shared" si="195"/>
        <v>0</v>
      </c>
      <c r="I408" s="33">
        <f t="shared" si="205"/>
        <v>0</v>
      </c>
      <c r="J408" s="33">
        <f t="shared" si="206"/>
        <v>0</v>
      </c>
      <c r="K408" s="33">
        <f t="shared" si="198"/>
        <v>0</v>
      </c>
      <c r="L408" s="1"/>
      <c r="M408" s="7" t="s">
        <v>38</v>
      </c>
      <c r="N408" s="8"/>
      <c r="O408" s="1"/>
      <c r="P408" s="1"/>
      <c r="Q408" s="1"/>
      <c r="R408" s="1"/>
      <c r="S408" s="1"/>
      <c r="T408" s="1"/>
    </row>
    <row r="409" spans="1:20" ht="36" x14ac:dyDescent="0.2">
      <c r="A409" s="30" t="s">
        <v>1140</v>
      </c>
      <c r="B409" s="46" t="s">
        <v>819</v>
      </c>
      <c r="C409" s="60" t="s">
        <v>820</v>
      </c>
      <c r="D409" s="55" t="s">
        <v>59</v>
      </c>
      <c r="E409" s="31" t="s">
        <v>167</v>
      </c>
      <c r="F409" s="32"/>
      <c r="G409" s="32"/>
      <c r="H409" s="31">
        <f t="shared" si="195"/>
        <v>0</v>
      </c>
      <c r="I409" s="33">
        <f t="shared" si="205"/>
        <v>0</v>
      </c>
      <c r="J409" s="33">
        <f t="shared" si="206"/>
        <v>0</v>
      </c>
      <c r="K409" s="33">
        <f t="shared" si="198"/>
        <v>0</v>
      </c>
      <c r="L409" s="1"/>
      <c r="M409" s="7" t="s">
        <v>38</v>
      </c>
      <c r="N409" s="8"/>
      <c r="O409" s="1"/>
      <c r="P409" s="1"/>
      <c r="Q409" s="1"/>
      <c r="R409" s="1"/>
      <c r="S409" s="1"/>
      <c r="T409" s="1"/>
    </row>
    <row r="410" spans="1:20" ht="12.75" x14ac:dyDescent="0.2">
      <c r="A410" s="10">
        <v>46</v>
      </c>
      <c r="B410" s="45"/>
      <c r="C410" s="61" t="s">
        <v>821</v>
      </c>
      <c r="D410" s="54"/>
      <c r="E410" s="11"/>
      <c r="F410" s="126"/>
      <c r="G410" s="126"/>
      <c r="H410" s="11"/>
      <c r="I410" s="9">
        <f>SUM(I411:I415)</f>
        <v>0</v>
      </c>
      <c r="J410" s="9">
        <f t="shared" ref="J410:K410" si="207">SUM(J411:J415)</f>
        <v>0</v>
      </c>
      <c r="K410" s="9">
        <f t="shared" si="207"/>
        <v>0</v>
      </c>
      <c r="L410" s="1"/>
      <c r="M410" s="1"/>
      <c r="N410" s="1"/>
    </row>
    <row r="411" spans="1:20" ht="25.5" x14ac:dyDescent="0.2">
      <c r="A411" s="30" t="s">
        <v>1070</v>
      </c>
      <c r="B411" s="46" t="s">
        <v>153</v>
      </c>
      <c r="C411" s="60" t="s">
        <v>822</v>
      </c>
      <c r="D411" s="55" t="s">
        <v>59</v>
      </c>
      <c r="E411" s="31" t="s">
        <v>823</v>
      </c>
      <c r="F411" s="32"/>
      <c r="G411" s="32"/>
      <c r="H411" s="31">
        <f t="shared" ref="H411:H415" si="208">F411+G411</f>
        <v>0</v>
      </c>
      <c r="I411" s="33">
        <f t="shared" ref="I411:I415" si="209">F411*E411</f>
        <v>0</v>
      </c>
      <c r="J411" s="33">
        <f t="shared" ref="J411:J415" si="210">G411*E411</f>
        <v>0</v>
      </c>
      <c r="K411" s="33">
        <f t="shared" ref="K411:K415" si="211">I411+J411</f>
        <v>0</v>
      </c>
      <c r="L411" s="1"/>
      <c r="M411" s="7" t="s">
        <v>38</v>
      </c>
      <c r="N411" s="8"/>
      <c r="O411" s="1"/>
      <c r="P411" s="1"/>
      <c r="Q411" s="1"/>
      <c r="R411" s="1"/>
      <c r="S411" s="1"/>
      <c r="T411" s="1"/>
    </row>
    <row r="412" spans="1:20" ht="51" x14ac:dyDescent="0.2">
      <c r="A412" s="30" t="s">
        <v>1071</v>
      </c>
      <c r="B412" s="46" t="s">
        <v>824</v>
      </c>
      <c r="C412" s="60" t="s">
        <v>977</v>
      </c>
      <c r="D412" s="55" t="s">
        <v>10</v>
      </c>
      <c r="E412" s="31" t="s">
        <v>61</v>
      </c>
      <c r="F412" s="32"/>
      <c r="G412" s="32"/>
      <c r="H412" s="31">
        <f t="shared" si="208"/>
        <v>0</v>
      </c>
      <c r="I412" s="33">
        <f t="shared" si="209"/>
        <v>0</v>
      </c>
      <c r="J412" s="33">
        <f t="shared" si="210"/>
        <v>0</v>
      </c>
      <c r="K412" s="33">
        <f t="shared" si="211"/>
        <v>0</v>
      </c>
      <c r="L412" s="1"/>
      <c r="M412" s="1"/>
      <c r="N412" s="1"/>
    </row>
    <row r="413" spans="1:20" ht="51" x14ac:dyDescent="0.2">
      <c r="A413" s="30" t="s">
        <v>1072</v>
      </c>
      <c r="B413" s="46" t="s">
        <v>1002</v>
      </c>
      <c r="C413" s="60" t="s">
        <v>976</v>
      </c>
      <c r="D413" s="55" t="s">
        <v>10</v>
      </c>
      <c r="E413" s="31" t="s">
        <v>61</v>
      </c>
      <c r="F413" s="32"/>
      <c r="G413" s="32"/>
      <c r="H413" s="31">
        <f t="shared" si="208"/>
        <v>0</v>
      </c>
      <c r="I413" s="33">
        <f t="shared" si="209"/>
        <v>0</v>
      </c>
      <c r="J413" s="33">
        <f t="shared" si="210"/>
        <v>0</v>
      </c>
      <c r="K413" s="33">
        <f t="shared" si="211"/>
        <v>0</v>
      </c>
      <c r="L413" s="1"/>
      <c r="M413" s="1"/>
      <c r="N413" s="1"/>
    </row>
    <row r="414" spans="1:20" ht="51" x14ac:dyDescent="0.2">
      <c r="A414" s="30" t="s">
        <v>1073</v>
      </c>
      <c r="B414" s="46" t="s">
        <v>1001</v>
      </c>
      <c r="C414" s="60" t="s">
        <v>978</v>
      </c>
      <c r="D414" s="55" t="s">
        <v>10</v>
      </c>
      <c r="E414" s="31" t="s">
        <v>60</v>
      </c>
      <c r="F414" s="32"/>
      <c r="G414" s="32"/>
      <c r="H414" s="31">
        <f t="shared" si="208"/>
        <v>0</v>
      </c>
      <c r="I414" s="33">
        <f t="shared" si="209"/>
        <v>0</v>
      </c>
      <c r="J414" s="33">
        <f t="shared" si="210"/>
        <v>0</v>
      </c>
      <c r="K414" s="33">
        <f t="shared" si="211"/>
        <v>0</v>
      </c>
      <c r="L414" s="1"/>
      <c r="M414" s="1"/>
      <c r="N414" s="1"/>
    </row>
    <row r="415" spans="1:20" ht="63.75" x14ac:dyDescent="0.2">
      <c r="A415" s="30" t="s">
        <v>1074</v>
      </c>
      <c r="B415" s="46" t="s">
        <v>1000</v>
      </c>
      <c r="C415" s="60" t="s">
        <v>979</v>
      </c>
      <c r="D415" s="55" t="s">
        <v>10</v>
      </c>
      <c r="E415" s="31" t="s">
        <v>43</v>
      </c>
      <c r="F415" s="32"/>
      <c r="G415" s="32"/>
      <c r="H415" s="31">
        <f t="shared" si="208"/>
        <v>0</v>
      </c>
      <c r="I415" s="33">
        <f t="shared" si="209"/>
        <v>0</v>
      </c>
      <c r="J415" s="33">
        <f t="shared" si="210"/>
        <v>0</v>
      </c>
      <c r="K415" s="33">
        <f t="shared" si="211"/>
        <v>0</v>
      </c>
      <c r="L415" s="1"/>
      <c r="M415" s="21"/>
      <c r="N415" s="1"/>
    </row>
    <row r="416" spans="1:20" ht="12.75" x14ac:dyDescent="0.2">
      <c r="A416" s="10">
        <v>47</v>
      </c>
      <c r="B416" s="45"/>
      <c r="C416" s="61" t="s">
        <v>825</v>
      </c>
      <c r="D416" s="54"/>
      <c r="E416" s="11"/>
      <c r="F416" s="126"/>
      <c r="G416" s="126"/>
      <c r="H416" s="11"/>
      <c r="I416" s="9">
        <f>SUM(I417:I420)</f>
        <v>0</v>
      </c>
      <c r="J416" s="9">
        <f t="shared" ref="J416:K416" si="212">SUM(J417:J420)</f>
        <v>0</v>
      </c>
      <c r="K416" s="9">
        <f t="shared" si="212"/>
        <v>0</v>
      </c>
      <c r="L416" s="1"/>
      <c r="M416" s="1"/>
      <c r="N416" s="1"/>
    </row>
    <row r="417" spans="1:20" ht="24" x14ac:dyDescent="0.2">
      <c r="A417" s="30" t="s">
        <v>1075</v>
      </c>
      <c r="B417" s="46" t="s">
        <v>826</v>
      </c>
      <c r="C417" s="60" t="s">
        <v>827</v>
      </c>
      <c r="D417" s="55" t="s">
        <v>59</v>
      </c>
      <c r="E417" s="31" t="s">
        <v>828</v>
      </c>
      <c r="F417" s="32"/>
      <c r="G417" s="32"/>
      <c r="H417" s="31">
        <f t="shared" ref="H417:H420" si="213">F417+G417</f>
        <v>0</v>
      </c>
      <c r="I417" s="33">
        <f t="shared" ref="I417:I420" si="214">F417*E417</f>
        <v>0</v>
      </c>
      <c r="J417" s="33">
        <f t="shared" ref="J417:J420" si="215">G417*E417</f>
        <v>0</v>
      </c>
      <c r="K417" s="33">
        <f t="shared" ref="K417:K420" si="216">I417+J417</f>
        <v>0</v>
      </c>
      <c r="L417" s="1"/>
      <c r="M417" s="1"/>
      <c r="N417" s="1"/>
    </row>
    <row r="418" spans="1:20" ht="38.25" x14ac:dyDescent="0.2">
      <c r="A418" s="30" t="s">
        <v>1076</v>
      </c>
      <c r="B418" s="46" t="s">
        <v>829</v>
      </c>
      <c r="C418" s="60" t="s">
        <v>981</v>
      </c>
      <c r="D418" s="55" t="s">
        <v>205</v>
      </c>
      <c r="E418" s="31" t="s">
        <v>569</v>
      </c>
      <c r="F418" s="32"/>
      <c r="G418" s="32"/>
      <c r="H418" s="31">
        <f t="shared" si="213"/>
        <v>0</v>
      </c>
      <c r="I418" s="33">
        <f t="shared" si="214"/>
        <v>0</v>
      </c>
      <c r="J418" s="33">
        <f t="shared" si="215"/>
        <v>0</v>
      </c>
      <c r="K418" s="33">
        <f t="shared" si="216"/>
        <v>0</v>
      </c>
      <c r="L418" s="1"/>
      <c r="M418" s="7" t="s">
        <v>38</v>
      </c>
      <c r="N418" s="8"/>
      <c r="O418" s="1"/>
      <c r="P418" s="1"/>
      <c r="Q418" s="1"/>
      <c r="R418" s="1"/>
      <c r="S418" s="1"/>
      <c r="T418" s="1"/>
    </row>
    <row r="419" spans="1:20" ht="38.25" x14ac:dyDescent="0.2">
      <c r="A419" s="30" t="s">
        <v>1077</v>
      </c>
      <c r="B419" s="46" t="s">
        <v>829</v>
      </c>
      <c r="C419" s="60" t="s">
        <v>980</v>
      </c>
      <c r="D419" s="55" t="s">
        <v>205</v>
      </c>
      <c r="E419" s="31" t="s">
        <v>830</v>
      </c>
      <c r="F419" s="32"/>
      <c r="G419" s="32"/>
      <c r="H419" s="31">
        <f t="shared" si="213"/>
        <v>0</v>
      </c>
      <c r="I419" s="33">
        <f t="shared" si="214"/>
        <v>0</v>
      </c>
      <c r="J419" s="33">
        <f t="shared" si="215"/>
        <v>0</v>
      </c>
      <c r="K419" s="33">
        <f t="shared" si="216"/>
        <v>0</v>
      </c>
      <c r="L419" s="1"/>
      <c r="M419" s="7" t="s">
        <v>38</v>
      </c>
      <c r="N419" s="8"/>
      <c r="O419" s="1"/>
      <c r="P419" s="1"/>
      <c r="Q419" s="1"/>
      <c r="R419" s="1"/>
      <c r="S419" s="1"/>
      <c r="T419" s="1"/>
    </row>
    <row r="420" spans="1:20" ht="38.25" x14ac:dyDescent="0.2">
      <c r="A420" s="30" t="s">
        <v>1078</v>
      </c>
      <c r="B420" s="46" t="s">
        <v>831</v>
      </c>
      <c r="C420" s="60" t="s">
        <v>982</v>
      </c>
      <c r="D420" s="55" t="s">
        <v>205</v>
      </c>
      <c r="E420" s="31" t="s">
        <v>828</v>
      </c>
      <c r="F420" s="32"/>
      <c r="G420" s="32"/>
      <c r="H420" s="31">
        <f t="shared" si="213"/>
        <v>0</v>
      </c>
      <c r="I420" s="33">
        <f t="shared" si="214"/>
        <v>0</v>
      </c>
      <c r="J420" s="33">
        <f t="shared" si="215"/>
        <v>0</v>
      </c>
      <c r="K420" s="33">
        <f t="shared" si="216"/>
        <v>0</v>
      </c>
      <c r="L420" s="1"/>
      <c r="M420" s="1"/>
      <c r="N420" s="1"/>
    </row>
    <row r="421" spans="1:20" ht="12.75" x14ac:dyDescent="0.2">
      <c r="A421" s="10">
        <v>48</v>
      </c>
      <c r="B421" s="45"/>
      <c r="C421" s="61" t="s">
        <v>832</v>
      </c>
      <c r="D421" s="54"/>
      <c r="E421" s="11"/>
      <c r="F421" s="126"/>
      <c r="G421" s="126"/>
      <c r="H421" s="11"/>
      <c r="I421" s="9">
        <f>SUM(I422)</f>
        <v>0</v>
      </c>
      <c r="J421" s="9">
        <f t="shared" ref="J421:K421" si="217">SUM(J422)</f>
        <v>0</v>
      </c>
      <c r="K421" s="9">
        <f t="shared" si="217"/>
        <v>0</v>
      </c>
      <c r="L421" s="1"/>
      <c r="M421" s="1"/>
      <c r="N421" s="1"/>
    </row>
    <row r="422" spans="1:20" ht="51" x14ac:dyDescent="0.2">
      <c r="A422" s="30" t="s">
        <v>1079</v>
      </c>
      <c r="B422" s="46" t="s">
        <v>833</v>
      </c>
      <c r="C422" s="60" t="s">
        <v>983</v>
      </c>
      <c r="D422" s="55" t="s">
        <v>711</v>
      </c>
      <c r="E422" s="31" t="s">
        <v>834</v>
      </c>
      <c r="F422" s="32"/>
      <c r="G422" s="32"/>
      <c r="H422" s="31">
        <f t="shared" ref="H422" si="218">F422+G422</f>
        <v>0</v>
      </c>
      <c r="I422" s="33">
        <f>F422*E422</f>
        <v>0</v>
      </c>
      <c r="J422" s="33">
        <f t="shared" ref="J422" si="219">G422*E422</f>
        <v>0</v>
      </c>
      <c r="K422" s="33">
        <f>I422+J422</f>
        <v>0</v>
      </c>
      <c r="L422" s="1"/>
      <c r="M422" s="1"/>
      <c r="N422" s="1"/>
    </row>
    <row r="423" spans="1:20" ht="12.75" x14ac:dyDescent="0.2">
      <c r="A423" s="10">
        <v>49</v>
      </c>
      <c r="B423" s="45"/>
      <c r="C423" s="61" t="s">
        <v>835</v>
      </c>
      <c r="D423" s="54"/>
      <c r="E423" s="11"/>
      <c r="F423" s="126"/>
      <c r="G423" s="126"/>
      <c r="H423" s="11"/>
      <c r="I423" s="9">
        <f>SUM(I424:I432)</f>
        <v>0</v>
      </c>
      <c r="J423" s="9">
        <f t="shared" ref="J423:K423" si="220">SUM(J424:J432)</f>
        <v>0</v>
      </c>
      <c r="K423" s="9">
        <f t="shared" si="220"/>
        <v>0</v>
      </c>
      <c r="L423" s="1"/>
      <c r="M423" s="7" t="s">
        <v>38</v>
      </c>
      <c r="N423" s="8"/>
      <c r="O423" s="1"/>
      <c r="P423" s="1"/>
      <c r="Q423" s="1"/>
      <c r="R423" s="1"/>
      <c r="S423" s="1"/>
      <c r="T423" s="1"/>
    </row>
    <row r="424" spans="1:20" ht="38.25" x14ac:dyDescent="0.2">
      <c r="A424" s="30" t="s">
        <v>900</v>
      </c>
      <c r="B424" s="46" t="s">
        <v>113</v>
      </c>
      <c r="C424" s="60" t="s">
        <v>114</v>
      </c>
      <c r="D424" s="55" t="s">
        <v>10</v>
      </c>
      <c r="E424" s="31" t="s">
        <v>60</v>
      </c>
      <c r="F424" s="32"/>
      <c r="G424" s="32"/>
      <c r="H424" s="31">
        <f t="shared" ref="H424:H432" si="221">F424+G424</f>
        <v>0</v>
      </c>
      <c r="I424" s="33">
        <f t="shared" ref="I424:I432" si="222">F424*E424</f>
        <v>0</v>
      </c>
      <c r="J424" s="33">
        <f t="shared" ref="J424:J432" si="223">G424*E424</f>
        <v>0</v>
      </c>
      <c r="K424" s="33">
        <f t="shared" ref="K424:K432" si="224">I424+J424</f>
        <v>0</v>
      </c>
      <c r="L424" s="1"/>
      <c r="M424" s="7" t="s">
        <v>38</v>
      </c>
      <c r="N424" s="8"/>
      <c r="O424" s="1"/>
      <c r="P424" s="1"/>
      <c r="Q424" s="1"/>
      <c r="R424" s="1"/>
      <c r="S424" s="1"/>
      <c r="T424" s="1"/>
    </row>
    <row r="425" spans="1:20" ht="38.25" x14ac:dyDescent="0.2">
      <c r="A425" s="30" t="s">
        <v>1141</v>
      </c>
      <c r="B425" s="46" t="s">
        <v>836</v>
      </c>
      <c r="C425" s="60" t="s">
        <v>837</v>
      </c>
      <c r="D425" s="55" t="s">
        <v>205</v>
      </c>
      <c r="E425" s="31" t="s">
        <v>838</v>
      </c>
      <c r="F425" s="32"/>
      <c r="G425" s="32"/>
      <c r="H425" s="31">
        <f t="shared" si="221"/>
        <v>0</v>
      </c>
      <c r="I425" s="33">
        <f t="shared" si="222"/>
        <v>0</v>
      </c>
      <c r="J425" s="33">
        <f t="shared" si="223"/>
        <v>0</v>
      </c>
      <c r="K425" s="33">
        <f t="shared" si="224"/>
        <v>0</v>
      </c>
      <c r="L425" s="1"/>
      <c r="M425" s="1"/>
      <c r="N425" s="1"/>
    </row>
    <row r="426" spans="1:20" ht="38.25" x14ac:dyDescent="0.2">
      <c r="A426" s="30" t="s">
        <v>1142</v>
      </c>
      <c r="B426" s="46" t="s">
        <v>109</v>
      </c>
      <c r="C426" s="60" t="s">
        <v>110</v>
      </c>
      <c r="D426" s="55" t="s">
        <v>10</v>
      </c>
      <c r="E426" s="31" t="s">
        <v>60</v>
      </c>
      <c r="F426" s="32"/>
      <c r="G426" s="32"/>
      <c r="H426" s="31">
        <f t="shared" si="221"/>
        <v>0</v>
      </c>
      <c r="I426" s="33">
        <f t="shared" si="222"/>
        <v>0</v>
      </c>
      <c r="J426" s="33">
        <f t="shared" si="223"/>
        <v>0</v>
      </c>
      <c r="K426" s="33">
        <f t="shared" si="224"/>
        <v>0</v>
      </c>
      <c r="L426" s="1"/>
      <c r="M426" s="7" t="s">
        <v>38</v>
      </c>
      <c r="N426" s="8"/>
      <c r="O426" s="1"/>
      <c r="P426" s="1"/>
      <c r="Q426" s="1"/>
      <c r="R426" s="1"/>
      <c r="S426" s="1"/>
      <c r="T426" s="1"/>
    </row>
    <row r="427" spans="1:20" ht="25.5" x14ac:dyDescent="0.2">
      <c r="A427" s="30" t="s">
        <v>1143</v>
      </c>
      <c r="B427" s="46" t="s">
        <v>111</v>
      </c>
      <c r="C427" s="60" t="s">
        <v>112</v>
      </c>
      <c r="D427" s="55" t="s">
        <v>10</v>
      </c>
      <c r="E427" s="31" t="s">
        <v>60</v>
      </c>
      <c r="F427" s="32"/>
      <c r="G427" s="32"/>
      <c r="H427" s="31">
        <f t="shared" si="221"/>
        <v>0</v>
      </c>
      <c r="I427" s="33">
        <f t="shared" si="222"/>
        <v>0</v>
      </c>
      <c r="J427" s="33">
        <f t="shared" si="223"/>
        <v>0</v>
      </c>
      <c r="K427" s="33">
        <f t="shared" si="224"/>
        <v>0</v>
      </c>
      <c r="L427" s="1"/>
      <c r="M427" s="7" t="s">
        <v>38</v>
      </c>
      <c r="N427" s="8"/>
      <c r="O427" s="1"/>
      <c r="P427" s="1"/>
      <c r="Q427" s="1"/>
      <c r="R427" s="1"/>
      <c r="S427" s="1"/>
      <c r="T427" s="1"/>
    </row>
    <row r="428" spans="1:20" ht="25.5" x14ac:dyDescent="0.2">
      <c r="A428" s="30" t="s">
        <v>1144</v>
      </c>
      <c r="B428" s="46" t="s">
        <v>839</v>
      </c>
      <c r="C428" s="60" t="s">
        <v>840</v>
      </c>
      <c r="D428" s="55" t="s">
        <v>10</v>
      </c>
      <c r="E428" s="31" t="s">
        <v>60</v>
      </c>
      <c r="F428" s="32"/>
      <c r="G428" s="32"/>
      <c r="H428" s="31">
        <f t="shared" si="221"/>
        <v>0</v>
      </c>
      <c r="I428" s="33">
        <f t="shared" si="222"/>
        <v>0</v>
      </c>
      <c r="J428" s="33">
        <f t="shared" si="223"/>
        <v>0</v>
      </c>
      <c r="K428" s="33">
        <f t="shared" si="224"/>
        <v>0</v>
      </c>
      <c r="L428" s="1"/>
      <c r="M428" s="7" t="s">
        <v>38</v>
      </c>
      <c r="N428" s="8"/>
      <c r="O428" s="1"/>
      <c r="P428" s="1"/>
      <c r="Q428" s="1"/>
      <c r="R428" s="1"/>
      <c r="S428" s="1"/>
      <c r="T428" s="1"/>
    </row>
    <row r="429" spans="1:20" ht="12.75" x14ac:dyDescent="0.2">
      <c r="A429" s="30" t="s">
        <v>1145</v>
      </c>
      <c r="B429" s="46" t="s">
        <v>116</v>
      </c>
      <c r="C429" s="60" t="s">
        <v>117</v>
      </c>
      <c r="D429" s="55" t="s">
        <v>10</v>
      </c>
      <c r="E429" s="31" t="s">
        <v>44</v>
      </c>
      <c r="F429" s="32"/>
      <c r="G429" s="32"/>
      <c r="H429" s="31">
        <f t="shared" si="221"/>
        <v>0</v>
      </c>
      <c r="I429" s="33">
        <f t="shared" si="222"/>
        <v>0</v>
      </c>
      <c r="J429" s="33">
        <f t="shared" si="223"/>
        <v>0</v>
      </c>
      <c r="K429" s="33">
        <f t="shared" si="224"/>
        <v>0</v>
      </c>
      <c r="L429" s="1"/>
      <c r="M429" s="7" t="s">
        <v>38</v>
      </c>
      <c r="N429" s="8"/>
      <c r="O429" s="1"/>
      <c r="P429" s="1"/>
      <c r="Q429" s="1"/>
      <c r="R429" s="1"/>
      <c r="S429" s="1"/>
      <c r="T429" s="1"/>
    </row>
    <row r="430" spans="1:20" ht="25.5" x14ac:dyDescent="0.2">
      <c r="A430" s="30" t="s">
        <v>1146</v>
      </c>
      <c r="B430" s="46" t="s">
        <v>118</v>
      </c>
      <c r="C430" s="60" t="s">
        <v>841</v>
      </c>
      <c r="D430" s="55" t="s">
        <v>205</v>
      </c>
      <c r="E430" s="31" t="s">
        <v>828</v>
      </c>
      <c r="F430" s="32"/>
      <c r="G430" s="32"/>
      <c r="H430" s="31">
        <f t="shared" si="221"/>
        <v>0</v>
      </c>
      <c r="I430" s="33">
        <f t="shared" si="222"/>
        <v>0</v>
      </c>
      <c r="J430" s="33">
        <f t="shared" si="223"/>
        <v>0</v>
      </c>
      <c r="K430" s="33">
        <f t="shared" si="224"/>
        <v>0</v>
      </c>
      <c r="L430" s="1"/>
      <c r="M430" s="1"/>
      <c r="N430" s="1"/>
    </row>
    <row r="431" spans="1:20" ht="51" x14ac:dyDescent="0.2">
      <c r="A431" s="30" t="s">
        <v>1147</v>
      </c>
      <c r="B431" s="46" t="s">
        <v>842</v>
      </c>
      <c r="C431" s="60" t="s">
        <v>843</v>
      </c>
      <c r="D431" s="55" t="s">
        <v>205</v>
      </c>
      <c r="E431" s="31" t="s">
        <v>844</v>
      </c>
      <c r="F431" s="32"/>
      <c r="G431" s="32"/>
      <c r="H431" s="31">
        <f t="shared" si="221"/>
        <v>0</v>
      </c>
      <c r="I431" s="33">
        <f t="shared" si="222"/>
        <v>0</v>
      </c>
      <c r="J431" s="33">
        <f t="shared" si="223"/>
        <v>0</v>
      </c>
      <c r="K431" s="33">
        <f t="shared" si="224"/>
        <v>0</v>
      </c>
      <c r="L431" s="1"/>
      <c r="M431" s="7"/>
      <c r="N431" s="8"/>
      <c r="O431" s="1"/>
      <c r="P431" s="1"/>
      <c r="Q431" s="1"/>
      <c r="R431" s="1"/>
      <c r="S431" s="1"/>
      <c r="T431" s="1"/>
    </row>
    <row r="432" spans="1:20" ht="38.25" x14ac:dyDescent="0.2">
      <c r="A432" s="30" t="s">
        <v>1148</v>
      </c>
      <c r="B432" s="46" t="s">
        <v>845</v>
      </c>
      <c r="C432" s="60" t="s">
        <v>846</v>
      </c>
      <c r="D432" s="55" t="s">
        <v>10</v>
      </c>
      <c r="E432" s="31" t="s">
        <v>60</v>
      </c>
      <c r="F432" s="32"/>
      <c r="G432" s="32"/>
      <c r="H432" s="31">
        <f t="shared" si="221"/>
        <v>0</v>
      </c>
      <c r="I432" s="33">
        <f t="shared" si="222"/>
        <v>0</v>
      </c>
      <c r="J432" s="33">
        <f t="shared" si="223"/>
        <v>0</v>
      </c>
      <c r="K432" s="33">
        <f t="shared" si="224"/>
        <v>0</v>
      </c>
      <c r="L432" s="1"/>
      <c r="M432" s="1"/>
      <c r="N432" s="1"/>
    </row>
    <row r="433" spans="1:20" ht="12.75" x14ac:dyDescent="0.2">
      <c r="A433" s="10">
        <v>50</v>
      </c>
      <c r="B433" s="45"/>
      <c r="C433" s="61" t="s">
        <v>847</v>
      </c>
      <c r="D433" s="54"/>
      <c r="E433" s="11"/>
      <c r="F433" s="126"/>
      <c r="G433" s="126"/>
      <c r="H433" s="11"/>
      <c r="I433" s="9">
        <f>SUM(I434:I444)</f>
        <v>0</v>
      </c>
      <c r="J433" s="9">
        <f t="shared" ref="J433:K433" si="225">SUM(J434:J444)</f>
        <v>0</v>
      </c>
      <c r="K433" s="9">
        <f t="shared" si="225"/>
        <v>0</v>
      </c>
      <c r="L433" s="1"/>
      <c r="M433" s="1"/>
      <c r="N433" s="1"/>
    </row>
    <row r="434" spans="1:20" ht="38.25" x14ac:dyDescent="0.2">
      <c r="A434" s="30" t="s">
        <v>901</v>
      </c>
      <c r="B434" s="46" t="s">
        <v>113</v>
      </c>
      <c r="C434" s="60" t="s">
        <v>114</v>
      </c>
      <c r="D434" s="55" t="s">
        <v>10</v>
      </c>
      <c r="E434" s="31" t="s">
        <v>104</v>
      </c>
      <c r="F434" s="32"/>
      <c r="G434" s="32"/>
      <c r="H434" s="31">
        <f t="shared" ref="H434:H444" si="226">F434+G434</f>
        <v>0</v>
      </c>
      <c r="I434" s="33">
        <f t="shared" ref="I434:I444" si="227">F434*E434</f>
        <v>0</v>
      </c>
      <c r="J434" s="33">
        <f t="shared" ref="J434:J444" si="228">G434*E434</f>
        <v>0</v>
      </c>
      <c r="K434" s="33">
        <f t="shared" ref="K434:K444" si="229">I434+J434</f>
        <v>0</v>
      </c>
      <c r="L434" s="1"/>
      <c r="M434" s="7" t="s">
        <v>38</v>
      </c>
      <c r="N434" s="8"/>
      <c r="O434" s="1"/>
      <c r="P434" s="1"/>
      <c r="Q434" s="1"/>
      <c r="R434" s="1"/>
      <c r="S434" s="1"/>
      <c r="T434" s="1"/>
    </row>
    <row r="435" spans="1:20" ht="38.25" x14ac:dyDescent="0.2">
      <c r="A435" s="30" t="s">
        <v>1080</v>
      </c>
      <c r="B435" s="46" t="s">
        <v>848</v>
      </c>
      <c r="C435" s="60" t="s">
        <v>849</v>
      </c>
      <c r="D435" s="55" t="s">
        <v>10</v>
      </c>
      <c r="E435" s="31" t="s">
        <v>104</v>
      </c>
      <c r="F435" s="32"/>
      <c r="G435" s="32"/>
      <c r="H435" s="31">
        <f t="shared" si="226"/>
        <v>0</v>
      </c>
      <c r="I435" s="33">
        <f t="shared" si="227"/>
        <v>0</v>
      </c>
      <c r="J435" s="33">
        <f t="shared" si="228"/>
        <v>0</v>
      </c>
      <c r="K435" s="33">
        <f t="shared" si="229"/>
        <v>0</v>
      </c>
      <c r="L435" s="1"/>
      <c r="M435" s="7" t="s">
        <v>38</v>
      </c>
      <c r="N435" s="8"/>
      <c r="O435" s="1"/>
      <c r="P435" s="1"/>
      <c r="Q435" s="1"/>
      <c r="R435" s="1"/>
      <c r="S435" s="1"/>
      <c r="T435" s="1"/>
    </row>
    <row r="436" spans="1:20" ht="25.5" x14ac:dyDescent="0.2">
      <c r="A436" s="30" t="s">
        <v>1081</v>
      </c>
      <c r="B436" s="46" t="s">
        <v>111</v>
      </c>
      <c r="C436" s="60" t="s">
        <v>112</v>
      </c>
      <c r="D436" s="55" t="s">
        <v>10</v>
      </c>
      <c r="E436" s="31" t="s">
        <v>104</v>
      </c>
      <c r="F436" s="32"/>
      <c r="G436" s="32"/>
      <c r="H436" s="31">
        <f t="shared" si="226"/>
        <v>0</v>
      </c>
      <c r="I436" s="33">
        <f t="shared" si="227"/>
        <v>0</v>
      </c>
      <c r="J436" s="33">
        <f t="shared" si="228"/>
        <v>0</v>
      </c>
      <c r="K436" s="33">
        <f t="shared" si="229"/>
        <v>0</v>
      </c>
      <c r="L436" s="1"/>
      <c r="M436" s="1"/>
      <c r="N436" s="1"/>
    </row>
    <row r="437" spans="1:20" ht="25.5" x14ac:dyDescent="0.2">
      <c r="A437" s="30" t="s">
        <v>1149</v>
      </c>
      <c r="B437" s="46" t="s">
        <v>123</v>
      </c>
      <c r="C437" s="60" t="s">
        <v>124</v>
      </c>
      <c r="D437" s="55" t="s">
        <v>10</v>
      </c>
      <c r="E437" s="31" t="s">
        <v>104</v>
      </c>
      <c r="F437" s="32"/>
      <c r="G437" s="32"/>
      <c r="H437" s="31">
        <f t="shared" si="226"/>
        <v>0</v>
      </c>
      <c r="I437" s="33">
        <f t="shared" si="227"/>
        <v>0</v>
      </c>
      <c r="J437" s="33">
        <f t="shared" si="228"/>
        <v>0</v>
      </c>
      <c r="K437" s="33">
        <f t="shared" si="229"/>
        <v>0</v>
      </c>
      <c r="L437" s="1"/>
      <c r="M437" s="7" t="s">
        <v>38</v>
      </c>
      <c r="N437" s="8"/>
      <c r="O437" s="1"/>
      <c r="P437" s="1"/>
      <c r="Q437" s="1"/>
      <c r="R437" s="1"/>
      <c r="S437" s="1"/>
      <c r="T437" s="1"/>
    </row>
    <row r="438" spans="1:20" ht="38.25" x14ac:dyDescent="0.2">
      <c r="A438" s="30" t="s">
        <v>1150</v>
      </c>
      <c r="B438" s="46" t="s">
        <v>121</v>
      </c>
      <c r="C438" s="60" t="s">
        <v>122</v>
      </c>
      <c r="D438" s="55" t="s">
        <v>10</v>
      </c>
      <c r="E438" s="31" t="s">
        <v>104</v>
      </c>
      <c r="F438" s="32"/>
      <c r="G438" s="32"/>
      <c r="H438" s="31">
        <f t="shared" si="226"/>
        <v>0</v>
      </c>
      <c r="I438" s="33">
        <f t="shared" si="227"/>
        <v>0</v>
      </c>
      <c r="J438" s="33">
        <f t="shared" si="228"/>
        <v>0</v>
      </c>
      <c r="K438" s="33">
        <f t="shared" si="229"/>
        <v>0</v>
      </c>
      <c r="L438" s="1"/>
      <c r="M438" s="7" t="s">
        <v>38</v>
      </c>
      <c r="N438" s="8"/>
      <c r="O438" s="1"/>
      <c r="P438" s="1"/>
      <c r="Q438" s="1"/>
      <c r="R438" s="1"/>
      <c r="S438" s="1"/>
      <c r="T438" s="1"/>
    </row>
    <row r="439" spans="1:20" ht="25.5" x14ac:dyDescent="0.2">
      <c r="A439" s="30" t="s">
        <v>1151</v>
      </c>
      <c r="B439" s="46" t="s">
        <v>839</v>
      </c>
      <c r="C439" s="60" t="s">
        <v>840</v>
      </c>
      <c r="D439" s="55" t="s">
        <v>10</v>
      </c>
      <c r="E439" s="31" t="s">
        <v>104</v>
      </c>
      <c r="F439" s="32"/>
      <c r="G439" s="32"/>
      <c r="H439" s="31">
        <f t="shared" si="226"/>
        <v>0</v>
      </c>
      <c r="I439" s="33">
        <f t="shared" si="227"/>
        <v>0</v>
      </c>
      <c r="J439" s="33">
        <f t="shared" si="228"/>
        <v>0</v>
      </c>
      <c r="K439" s="33">
        <f t="shared" si="229"/>
        <v>0</v>
      </c>
      <c r="L439" s="1"/>
      <c r="M439" s="7" t="s">
        <v>38</v>
      </c>
      <c r="N439" s="8"/>
      <c r="O439" s="1"/>
      <c r="P439" s="1"/>
      <c r="Q439" s="1"/>
      <c r="R439" s="1"/>
      <c r="S439" s="1"/>
      <c r="T439" s="1"/>
    </row>
    <row r="440" spans="1:20" ht="25.5" x14ac:dyDescent="0.2">
      <c r="A440" s="30" t="s">
        <v>1152</v>
      </c>
      <c r="B440" s="46" t="s">
        <v>118</v>
      </c>
      <c r="C440" s="60" t="s">
        <v>850</v>
      </c>
      <c r="D440" s="55" t="s">
        <v>205</v>
      </c>
      <c r="E440" s="31" t="s">
        <v>851</v>
      </c>
      <c r="F440" s="32"/>
      <c r="G440" s="32"/>
      <c r="H440" s="31">
        <f t="shared" si="226"/>
        <v>0</v>
      </c>
      <c r="I440" s="33">
        <f t="shared" si="227"/>
        <v>0</v>
      </c>
      <c r="J440" s="33">
        <f t="shared" si="228"/>
        <v>0</v>
      </c>
      <c r="K440" s="33">
        <f t="shared" si="229"/>
        <v>0</v>
      </c>
      <c r="L440" s="1"/>
      <c r="M440" s="7" t="s">
        <v>38</v>
      </c>
      <c r="N440" s="8"/>
      <c r="O440" s="1"/>
      <c r="P440" s="1"/>
      <c r="Q440" s="1"/>
      <c r="R440" s="1"/>
      <c r="S440" s="1"/>
      <c r="T440" s="1"/>
    </row>
    <row r="441" spans="1:20" ht="12.75" x14ac:dyDescent="0.2">
      <c r="A441" s="30" t="s">
        <v>1153</v>
      </c>
      <c r="B441" s="46" t="s">
        <v>116</v>
      </c>
      <c r="C441" s="60" t="s">
        <v>117</v>
      </c>
      <c r="D441" s="55" t="s">
        <v>10</v>
      </c>
      <c r="E441" s="31" t="s">
        <v>63</v>
      </c>
      <c r="F441" s="32"/>
      <c r="G441" s="32"/>
      <c r="H441" s="31">
        <f t="shared" si="226"/>
        <v>0</v>
      </c>
      <c r="I441" s="33">
        <f t="shared" si="227"/>
        <v>0</v>
      </c>
      <c r="J441" s="33">
        <f t="shared" si="228"/>
        <v>0</v>
      </c>
      <c r="K441" s="33">
        <f t="shared" si="229"/>
        <v>0</v>
      </c>
      <c r="L441" s="1"/>
      <c r="M441" s="1"/>
      <c r="N441" s="1"/>
    </row>
    <row r="442" spans="1:20" ht="51" x14ac:dyDescent="0.2">
      <c r="A442" s="30" t="s">
        <v>1154</v>
      </c>
      <c r="B442" s="46" t="s">
        <v>842</v>
      </c>
      <c r="C442" s="60" t="s">
        <v>843</v>
      </c>
      <c r="D442" s="55" t="s">
        <v>205</v>
      </c>
      <c r="E442" s="31" t="s">
        <v>852</v>
      </c>
      <c r="F442" s="32"/>
      <c r="G442" s="32"/>
      <c r="H442" s="31">
        <f t="shared" si="226"/>
        <v>0</v>
      </c>
      <c r="I442" s="33">
        <f t="shared" si="227"/>
        <v>0</v>
      </c>
      <c r="J442" s="33">
        <f t="shared" si="228"/>
        <v>0</v>
      </c>
      <c r="K442" s="33">
        <f t="shared" si="229"/>
        <v>0</v>
      </c>
      <c r="L442" s="1"/>
      <c r="M442" s="1"/>
      <c r="N442" s="1"/>
    </row>
    <row r="443" spans="1:20" ht="38.25" x14ac:dyDescent="0.2">
      <c r="A443" s="30" t="s">
        <v>1155</v>
      </c>
      <c r="B443" s="46" t="s">
        <v>845</v>
      </c>
      <c r="C443" s="60" t="s">
        <v>846</v>
      </c>
      <c r="D443" s="55" t="s">
        <v>10</v>
      </c>
      <c r="E443" s="31" t="s">
        <v>60</v>
      </c>
      <c r="F443" s="32"/>
      <c r="G443" s="32"/>
      <c r="H443" s="31">
        <f t="shared" si="226"/>
        <v>0</v>
      </c>
      <c r="I443" s="33">
        <f t="shared" si="227"/>
        <v>0</v>
      </c>
      <c r="J443" s="33">
        <f t="shared" si="228"/>
        <v>0</v>
      </c>
      <c r="K443" s="33">
        <f t="shared" si="229"/>
        <v>0</v>
      </c>
      <c r="L443" s="1"/>
      <c r="M443" s="7" t="s">
        <v>38</v>
      </c>
      <c r="N443" s="8"/>
      <c r="O443" s="1"/>
      <c r="P443" s="1"/>
      <c r="Q443" s="1"/>
      <c r="R443" s="1"/>
      <c r="S443" s="1"/>
      <c r="T443" s="1"/>
    </row>
    <row r="444" spans="1:20" ht="12.75" x14ac:dyDescent="0.2">
      <c r="A444" s="30" t="s">
        <v>1156</v>
      </c>
      <c r="B444" s="46" t="s">
        <v>853</v>
      </c>
      <c r="C444" s="60" t="s">
        <v>854</v>
      </c>
      <c r="D444" s="55" t="s">
        <v>10</v>
      </c>
      <c r="E444" s="31" t="s">
        <v>104</v>
      </c>
      <c r="F444" s="32"/>
      <c r="G444" s="32"/>
      <c r="H444" s="31">
        <f t="shared" si="226"/>
        <v>0</v>
      </c>
      <c r="I444" s="33">
        <f t="shared" si="227"/>
        <v>0</v>
      </c>
      <c r="J444" s="33">
        <f t="shared" si="228"/>
        <v>0</v>
      </c>
      <c r="K444" s="33">
        <f t="shared" si="229"/>
        <v>0</v>
      </c>
      <c r="L444" s="1"/>
      <c r="M444" s="7" t="s">
        <v>38</v>
      </c>
      <c r="N444" s="8"/>
      <c r="O444" s="1"/>
      <c r="P444" s="1"/>
      <c r="Q444" s="1"/>
      <c r="R444" s="1"/>
      <c r="S444" s="1"/>
      <c r="T444" s="1"/>
    </row>
    <row r="445" spans="1:20" ht="12.75" x14ac:dyDescent="0.2">
      <c r="A445" s="10">
        <v>51</v>
      </c>
      <c r="B445" s="45"/>
      <c r="C445" s="61" t="s">
        <v>855</v>
      </c>
      <c r="D445" s="54"/>
      <c r="E445" s="11"/>
      <c r="F445" s="126"/>
      <c r="G445" s="126"/>
      <c r="H445" s="11"/>
      <c r="I445" s="9">
        <f>SUM(I446:I456)</f>
        <v>0</v>
      </c>
      <c r="J445" s="9">
        <f t="shared" ref="J445:K445" si="230">SUM(J446:J456)</f>
        <v>0</v>
      </c>
      <c r="K445" s="9">
        <f t="shared" si="230"/>
        <v>0</v>
      </c>
      <c r="L445" s="1"/>
      <c r="M445" s="1"/>
      <c r="N445" s="1"/>
    </row>
    <row r="446" spans="1:20" ht="25.5" x14ac:dyDescent="0.2">
      <c r="A446" s="30" t="s">
        <v>909</v>
      </c>
      <c r="B446" s="46" t="s">
        <v>856</v>
      </c>
      <c r="C446" s="60" t="s">
        <v>857</v>
      </c>
      <c r="D446" s="55" t="s">
        <v>10</v>
      </c>
      <c r="E446" s="31" t="s">
        <v>43</v>
      </c>
      <c r="F446" s="32"/>
      <c r="G446" s="32"/>
      <c r="H446" s="31">
        <f t="shared" ref="H446:H456" si="231">F446+G446</f>
        <v>0</v>
      </c>
      <c r="I446" s="33">
        <f t="shared" ref="I446:I456" si="232">F446*E446</f>
        <v>0</v>
      </c>
      <c r="J446" s="33">
        <f t="shared" ref="J446:J456" si="233">G446*E446</f>
        <v>0</v>
      </c>
      <c r="K446" s="33">
        <f t="shared" ref="K446:K456" si="234">I446+J446</f>
        <v>0</v>
      </c>
      <c r="L446" s="1"/>
      <c r="M446" s="1"/>
      <c r="N446" s="1"/>
    </row>
    <row r="447" spans="1:20" ht="25.5" x14ac:dyDescent="0.2">
      <c r="A447" s="30" t="s">
        <v>1157</v>
      </c>
      <c r="B447" s="46" t="s">
        <v>119</v>
      </c>
      <c r="C447" s="60" t="s">
        <v>120</v>
      </c>
      <c r="D447" s="55" t="s">
        <v>10</v>
      </c>
      <c r="E447" s="31" t="s">
        <v>43</v>
      </c>
      <c r="F447" s="32"/>
      <c r="G447" s="32"/>
      <c r="H447" s="31">
        <f t="shared" si="231"/>
        <v>0</v>
      </c>
      <c r="I447" s="33">
        <f t="shared" si="232"/>
        <v>0</v>
      </c>
      <c r="J447" s="33">
        <f t="shared" si="233"/>
        <v>0</v>
      </c>
      <c r="K447" s="33">
        <f t="shared" si="234"/>
        <v>0</v>
      </c>
      <c r="L447" s="1"/>
      <c r="M447" s="7" t="s">
        <v>38</v>
      </c>
      <c r="N447" s="8"/>
      <c r="O447" s="1"/>
      <c r="P447" s="1"/>
      <c r="Q447" s="1"/>
      <c r="R447" s="1"/>
      <c r="S447" s="1"/>
      <c r="T447" s="1"/>
    </row>
    <row r="448" spans="1:20" ht="24" x14ac:dyDescent="0.2">
      <c r="A448" s="30" t="s">
        <v>1158</v>
      </c>
      <c r="B448" s="46" t="s">
        <v>858</v>
      </c>
      <c r="C448" s="60" t="s">
        <v>859</v>
      </c>
      <c r="D448" s="55" t="s">
        <v>10</v>
      </c>
      <c r="E448" s="31" t="s">
        <v>43</v>
      </c>
      <c r="F448" s="32"/>
      <c r="G448" s="32"/>
      <c r="H448" s="31">
        <f t="shared" si="231"/>
        <v>0</v>
      </c>
      <c r="I448" s="33">
        <f t="shared" si="232"/>
        <v>0</v>
      </c>
      <c r="J448" s="33">
        <f t="shared" si="233"/>
        <v>0</v>
      </c>
      <c r="K448" s="33">
        <f t="shared" si="234"/>
        <v>0</v>
      </c>
      <c r="L448" s="1"/>
      <c r="M448" s="7" t="s">
        <v>38</v>
      </c>
      <c r="N448" s="8"/>
      <c r="O448" s="1"/>
      <c r="P448" s="1"/>
      <c r="Q448" s="1"/>
      <c r="R448" s="1"/>
      <c r="S448" s="1"/>
      <c r="T448" s="1"/>
    </row>
    <row r="449" spans="1:20" ht="25.5" x14ac:dyDescent="0.2">
      <c r="A449" s="30" t="s">
        <v>1159</v>
      </c>
      <c r="B449" s="46" t="s">
        <v>123</v>
      </c>
      <c r="C449" s="60" t="s">
        <v>124</v>
      </c>
      <c r="D449" s="55" t="s">
        <v>10</v>
      </c>
      <c r="E449" s="31" t="s">
        <v>43</v>
      </c>
      <c r="F449" s="32"/>
      <c r="G449" s="32"/>
      <c r="H449" s="31">
        <f t="shared" si="231"/>
        <v>0</v>
      </c>
      <c r="I449" s="33">
        <f t="shared" si="232"/>
        <v>0</v>
      </c>
      <c r="J449" s="33">
        <f t="shared" si="233"/>
        <v>0</v>
      </c>
      <c r="K449" s="33">
        <f t="shared" si="234"/>
        <v>0</v>
      </c>
      <c r="L449" s="1"/>
      <c r="M449" s="1"/>
      <c r="N449" s="1"/>
    </row>
    <row r="450" spans="1:20" ht="38.25" x14ac:dyDescent="0.2">
      <c r="A450" s="30" t="s">
        <v>1160</v>
      </c>
      <c r="B450" s="46" t="s">
        <v>121</v>
      </c>
      <c r="C450" s="60" t="s">
        <v>122</v>
      </c>
      <c r="D450" s="55" t="s">
        <v>10</v>
      </c>
      <c r="E450" s="31" t="s">
        <v>43</v>
      </c>
      <c r="F450" s="32"/>
      <c r="G450" s="32"/>
      <c r="H450" s="31">
        <f t="shared" si="231"/>
        <v>0</v>
      </c>
      <c r="I450" s="33">
        <f t="shared" si="232"/>
        <v>0</v>
      </c>
      <c r="J450" s="33">
        <f t="shared" si="233"/>
        <v>0</v>
      </c>
      <c r="K450" s="33">
        <f t="shared" si="234"/>
        <v>0</v>
      </c>
      <c r="L450" s="1"/>
      <c r="M450" s="7" t="s">
        <v>38</v>
      </c>
      <c r="N450" s="8"/>
      <c r="O450" s="1"/>
      <c r="P450" s="1"/>
      <c r="Q450" s="1"/>
      <c r="R450" s="1"/>
      <c r="S450" s="1"/>
      <c r="T450" s="1"/>
    </row>
    <row r="451" spans="1:20" ht="25.5" x14ac:dyDescent="0.2">
      <c r="A451" s="30" t="s">
        <v>1161</v>
      </c>
      <c r="B451" s="46" t="s">
        <v>839</v>
      </c>
      <c r="C451" s="60" t="s">
        <v>840</v>
      </c>
      <c r="D451" s="55" t="s">
        <v>10</v>
      </c>
      <c r="E451" s="31" t="s">
        <v>43</v>
      </c>
      <c r="F451" s="32"/>
      <c r="G451" s="32"/>
      <c r="H451" s="31">
        <f t="shared" si="231"/>
        <v>0</v>
      </c>
      <c r="I451" s="33">
        <f t="shared" si="232"/>
        <v>0</v>
      </c>
      <c r="J451" s="33">
        <f t="shared" si="233"/>
        <v>0</v>
      </c>
      <c r="K451" s="33">
        <f t="shared" si="234"/>
        <v>0</v>
      </c>
      <c r="L451" s="1"/>
      <c r="M451" s="7" t="s">
        <v>38</v>
      </c>
      <c r="N451" s="8"/>
      <c r="O451" s="1"/>
      <c r="P451" s="1"/>
      <c r="Q451" s="1"/>
      <c r="R451" s="1"/>
      <c r="S451" s="1"/>
      <c r="T451" s="1"/>
    </row>
    <row r="452" spans="1:20" ht="24" x14ac:dyDescent="0.2">
      <c r="A452" s="30" t="s">
        <v>1162</v>
      </c>
      <c r="B452" s="46" t="s">
        <v>118</v>
      </c>
      <c r="C452" s="60" t="s">
        <v>860</v>
      </c>
      <c r="D452" s="55" t="s">
        <v>205</v>
      </c>
      <c r="E452" s="31" t="s">
        <v>861</v>
      </c>
      <c r="F452" s="32"/>
      <c r="G452" s="32"/>
      <c r="H452" s="31">
        <f t="shared" si="231"/>
        <v>0</v>
      </c>
      <c r="I452" s="33">
        <f t="shared" si="232"/>
        <v>0</v>
      </c>
      <c r="J452" s="33">
        <f t="shared" si="233"/>
        <v>0</v>
      </c>
      <c r="K452" s="33">
        <f t="shared" si="234"/>
        <v>0</v>
      </c>
      <c r="L452" s="1"/>
      <c r="M452" s="7" t="s">
        <v>38</v>
      </c>
      <c r="N452" s="8"/>
      <c r="O452" s="1"/>
      <c r="P452" s="1"/>
      <c r="Q452" s="1"/>
      <c r="R452" s="1"/>
      <c r="S452" s="1"/>
      <c r="T452" s="1"/>
    </row>
    <row r="453" spans="1:20" ht="12.75" x14ac:dyDescent="0.2">
      <c r="A453" s="30" t="s">
        <v>1163</v>
      </c>
      <c r="B453" s="46" t="s">
        <v>116</v>
      </c>
      <c r="C453" s="60" t="s">
        <v>117</v>
      </c>
      <c r="D453" s="55" t="s">
        <v>10</v>
      </c>
      <c r="E453" s="31" t="s">
        <v>134</v>
      </c>
      <c r="F453" s="32"/>
      <c r="G453" s="32"/>
      <c r="H453" s="31">
        <f t="shared" si="231"/>
        <v>0</v>
      </c>
      <c r="I453" s="33">
        <f t="shared" si="232"/>
        <v>0</v>
      </c>
      <c r="J453" s="33">
        <f t="shared" si="233"/>
        <v>0</v>
      </c>
      <c r="K453" s="33">
        <f t="shared" si="234"/>
        <v>0</v>
      </c>
      <c r="L453" s="1"/>
      <c r="M453" s="7" t="s">
        <v>38</v>
      </c>
      <c r="N453" s="8"/>
      <c r="O453" s="1"/>
      <c r="P453" s="1"/>
      <c r="Q453" s="1"/>
      <c r="R453" s="1"/>
      <c r="S453" s="1"/>
      <c r="T453" s="1"/>
    </row>
    <row r="454" spans="1:20" ht="12.75" x14ac:dyDescent="0.2">
      <c r="A454" s="30" t="s">
        <v>1164</v>
      </c>
      <c r="B454" s="46" t="s">
        <v>862</v>
      </c>
      <c r="C454" s="60" t="s">
        <v>863</v>
      </c>
      <c r="D454" s="55" t="s">
        <v>10</v>
      </c>
      <c r="E454" s="31" t="s">
        <v>63</v>
      </c>
      <c r="F454" s="32"/>
      <c r="G454" s="32"/>
      <c r="H454" s="31">
        <f t="shared" si="231"/>
        <v>0</v>
      </c>
      <c r="I454" s="33">
        <f t="shared" si="232"/>
        <v>0</v>
      </c>
      <c r="J454" s="33">
        <f t="shared" si="233"/>
        <v>0</v>
      </c>
      <c r="K454" s="33">
        <f t="shared" si="234"/>
        <v>0</v>
      </c>
      <c r="L454" s="1"/>
      <c r="M454" s="1"/>
      <c r="N454" s="1"/>
    </row>
    <row r="455" spans="1:20" ht="38.25" x14ac:dyDescent="0.2">
      <c r="A455" s="30" t="s">
        <v>1165</v>
      </c>
      <c r="B455" s="46" t="s">
        <v>864</v>
      </c>
      <c r="C455" s="60" t="s">
        <v>865</v>
      </c>
      <c r="D455" s="55" t="s">
        <v>10</v>
      </c>
      <c r="E455" s="31" t="s">
        <v>43</v>
      </c>
      <c r="F455" s="32"/>
      <c r="G455" s="32"/>
      <c r="H455" s="31">
        <f t="shared" si="231"/>
        <v>0</v>
      </c>
      <c r="I455" s="33">
        <f t="shared" si="232"/>
        <v>0</v>
      </c>
      <c r="J455" s="33">
        <f t="shared" si="233"/>
        <v>0</v>
      </c>
      <c r="K455" s="33">
        <f t="shared" si="234"/>
        <v>0</v>
      </c>
      <c r="L455" s="1"/>
      <c r="M455" s="7" t="s">
        <v>38</v>
      </c>
      <c r="N455" s="8"/>
      <c r="O455" s="1"/>
      <c r="P455" s="1"/>
      <c r="Q455" s="1"/>
      <c r="R455" s="1"/>
      <c r="S455" s="1"/>
      <c r="T455" s="1"/>
    </row>
    <row r="456" spans="1:20" ht="25.5" x14ac:dyDescent="0.2">
      <c r="A456" s="30" t="s">
        <v>1166</v>
      </c>
      <c r="B456" s="46" t="s">
        <v>866</v>
      </c>
      <c r="C456" s="60" t="s">
        <v>867</v>
      </c>
      <c r="D456" s="55" t="s">
        <v>10</v>
      </c>
      <c r="E456" s="31" t="s">
        <v>43</v>
      </c>
      <c r="F456" s="32"/>
      <c r="G456" s="32"/>
      <c r="H456" s="31">
        <f t="shared" si="231"/>
        <v>0</v>
      </c>
      <c r="I456" s="33">
        <f t="shared" si="232"/>
        <v>0</v>
      </c>
      <c r="J456" s="33">
        <f t="shared" si="233"/>
        <v>0</v>
      </c>
      <c r="K456" s="33">
        <f t="shared" si="234"/>
        <v>0</v>
      </c>
      <c r="L456" s="1"/>
      <c r="M456" s="7" t="s">
        <v>38</v>
      </c>
      <c r="N456" s="8"/>
      <c r="O456" s="1"/>
      <c r="P456" s="1"/>
      <c r="Q456" s="1"/>
      <c r="R456" s="1"/>
      <c r="S456" s="1"/>
      <c r="T456" s="1"/>
    </row>
    <row r="457" spans="1:20" ht="12.75" x14ac:dyDescent="0.2">
      <c r="A457" s="10">
        <v>52</v>
      </c>
      <c r="B457" s="45"/>
      <c r="C457" s="61" t="s">
        <v>868</v>
      </c>
      <c r="D457" s="54"/>
      <c r="E457" s="11"/>
      <c r="F457" s="126"/>
      <c r="G457" s="126"/>
      <c r="H457" s="11"/>
      <c r="I457" s="9">
        <f>SUM(I458)</f>
        <v>0</v>
      </c>
      <c r="J457" s="9">
        <f t="shared" ref="J457:K457" si="235">SUM(J458)</f>
        <v>0</v>
      </c>
      <c r="K457" s="9">
        <f t="shared" si="235"/>
        <v>0</v>
      </c>
      <c r="L457" s="1"/>
      <c r="M457" s="1"/>
      <c r="N457" s="1"/>
    </row>
    <row r="458" spans="1:20" ht="25.5" x14ac:dyDescent="0.2">
      <c r="A458" s="30" t="s">
        <v>910</v>
      </c>
      <c r="B458" s="46" t="s">
        <v>869</v>
      </c>
      <c r="C458" s="60" t="s">
        <v>984</v>
      </c>
      <c r="D458" s="55" t="s">
        <v>10</v>
      </c>
      <c r="E458" s="31" t="s">
        <v>62</v>
      </c>
      <c r="F458" s="32"/>
      <c r="G458" s="32"/>
      <c r="H458" s="31">
        <f t="shared" ref="H458:H477" si="236">F458+G458</f>
        <v>0</v>
      </c>
      <c r="I458" s="33">
        <f>F458*E458</f>
        <v>0</v>
      </c>
      <c r="J458" s="33">
        <f t="shared" ref="J458" si="237">G458*E458</f>
        <v>0</v>
      </c>
      <c r="K458" s="33">
        <f>I458+J458</f>
        <v>0</v>
      </c>
      <c r="L458" s="1"/>
      <c r="M458" s="7" t="s">
        <v>38</v>
      </c>
      <c r="N458" s="8"/>
      <c r="O458" s="1"/>
      <c r="P458" s="1"/>
      <c r="Q458" s="1"/>
      <c r="R458" s="1"/>
      <c r="S458" s="1"/>
      <c r="T458" s="1"/>
    </row>
    <row r="459" spans="1:20" ht="12.75" x14ac:dyDescent="0.2">
      <c r="A459" s="10">
        <v>53</v>
      </c>
      <c r="B459" s="45"/>
      <c r="C459" s="61" t="s">
        <v>920</v>
      </c>
      <c r="D459" s="54"/>
      <c r="E459" s="11"/>
      <c r="F459" s="126"/>
      <c r="G459" s="126"/>
      <c r="H459" s="11"/>
      <c r="I459" s="9">
        <f>SUM(I460:I462)</f>
        <v>0</v>
      </c>
      <c r="J459" s="9">
        <f t="shared" ref="J459:K459" si="238">SUM(J460:J462)</f>
        <v>0</v>
      </c>
      <c r="K459" s="9">
        <f t="shared" si="238"/>
        <v>0</v>
      </c>
      <c r="L459" s="1"/>
      <c r="M459" s="7" t="s">
        <v>38</v>
      </c>
      <c r="N459" s="8"/>
      <c r="O459" s="1"/>
      <c r="P459" s="1"/>
      <c r="Q459" s="1"/>
      <c r="R459" s="1"/>
      <c r="S459" s="1"/>
      <c r="T459" s="1"/>
    </row>
    <row r="460" spans="1:20" ht="204" x14ac:dyDescent="0.2">
      <c r="A460" s="30" t="s">
        <v>911</v>
      </c>
      <c r="B460" s="46" t="s">
        <v>921</v>
      </c>
      <c r="C460" s="60" t="s">
        <v>1085</v>
      </c>
      <c r="D460" s="55" t="s">
        <v>10</v>
      </c>
      <c r="E460" s="31">
        <v>1</v>
      </c>
      <c r="F460" s="32"/>
      <c r="G460" s="32"/>
      <c r="H460" s="31">
        <f t="shared" ref="H460:H462" si="239">F460+G460</f>
        <v>0</v>
      </c>
      <c r="I460" s="33">
        <f t="shared" ref="I460:I462" si="240">F460*E460</f>
        <v>0</v>
      </c>
      <c r="J460" s="33">
        <f t="shared" ref="J460:J462" si="241">G460*E460</f>
        <v>0</v>
      </c>
      <c r="K460" s="33">
        <f t="shared" ref="K460:K462" si="242">I460+J460</f>
        <v>0</v>
      </c>
      <c r="L460" s="1"/>
      <c r="M460" s="1"/>
      <c r="N460" s="1"/>
    </row>
    <row r="461" spans="1:20" ht="293.25" x14ac:dyDescent="0.2">
      <c r="A461" s="30" t="s">
        <v>912</v>
      </c>
      <c r="B461" s="46" t="s">
        <v>921</v>
      </c>
      <c r="C461" s="60" t="s">
        <v>1086</v>
      </c>
      <c r="D461" s="55" t="s">
        <v>10</v>
      </c>
      <c r="E461" s="31">
        <v>1</v>
      </c>
      <c r="F461" s="32"/>
      <c r="G461" s="32"/>
      <c r="H461" s="31">
        <f t="shared" si="239"/>
        <v>0</v>
      </c>
      <c r="I461" s="33">
        <f t="shared" si="240"/>
        <v>0</v>
      </c>
      <c r="J461" s="33">
        <f t="shared" si="241"/>
        <v>0</v>
      </c>
      <c r="K461" s="33">
        <f t="shared" si="242"/>
        <v>0</v>
      </c>
      <c r="L461" s="1"/>
      <c r="M461" s="7" t="s">
        <v>38</v>
      </c>
      <c r="N461" s="8"/>
      <c r="O461" s="1"/>
      <c r="P461" s="1"/>
      <c r="Q461" s="1"/>
      <c r="R461" s="1"/>
      <c r="S461" s="1"/>
      <c r="T461" s="1"/>
    </row>
    <row r="462" spans="1:20" ht="409.5" x14ac:dyDescent="0.2">
      <c r="A462" s="30" t="s">
        <v>913</v>
      </c>
      <c r="B462" s="46" t="s">
        <v>921</v>
      </c>
      <c r="C462" s="60" t="s">
        <v>999</v>
      </c>
      <c r="D462" s="55" t="s">
        <v>10</v>
      </c>
      <c r="E462" s="31">
        <v>1</v>
      </c>
      <c r="F462" s="32"/>
      <c r="G462" s="32"/>
      <c r="H462" s="31">
        <f t="shared" si="239"/>
        <v>0</v>
      </c>
      <c r="I462" s="33">
        <f t="shared" si="240"/>
        <v>0</v>
      </c>
      <c r="J462" s="33">
        <f t="shared" si="241"/>
        <v>0</v>
      </c>
      <c r="K462" s="33">
        <f t="shared" si="242"/>
        <v>0</v>
      </c>
      <c r="L462" s="1"/>
      <c r="M462" s="1"/>
      <c r="N462" s="1"/>
    </row>
    <row r="463" spans="1:20" ht="12.75" x14ac:dyDescent="0.2">
      <c r="A463" s="10">
        <v>54</v>
      </c>
      <c r="B463" s="45"/>
      <c r="C463" s="61" t="s">
        <v>908</v>
      </c>
      <c r="D463" s="54"/>
      <c r="E463" s="11"/>
      <c r="F463" s="126"/>
      <c r="G463" s="126"/>
      <c r="H463" s="11"/>
      <c r="I463" s="9">
        <f>SUM(I464:I464)</f>
        <v>0</v>
      </c>
      <c r="J463" s="9">
        <f t="shared" ref="J463:K463" si="243">SUM(J464:J464)</f>
        <v>0</v>
      </c>
      <c r="K463" s="9">
        <f t="shared" si="243"/>
        <v>0</v>
      </c>
      <c r="L463" s="1"/>
      <c r="M463" s="7" t="s">
        <v>38</v>
      </c>
      <c r="N463" s="8"/>
      <c r="O463" s="1"/>
      <c r="P463" s="1"/>
      <c r="Q463" s="1"/>
      <c r="R463" s="1"/>
      <c r="S463" s="1"/>
      <c r="T463" s="1"/>
    </row>
    <row r="464" spans="1:20" ht="140.25" x14ac:dyDescent="0.2">
      <c r="A464" s="30" t="s">
        <v>902</v>
      </c>
      <c r="B464" s="46" t="s">
        <v>921</v>
      </c>
      <c r="C464" s="60" t="s">
        <v>985</v>
      </c>
      <c r="D464" s="31" t="s">
        <v>96</v>
      </c>
      <c r="E464" s="31">
        <v>1</v>
      </c>
      <c r="F464" s="32"/>
      <c r="G464" s="32"/>
      <c r="H464" s="31">
        <f t="shared" ref="H464" si="244">F464+G464</f>
        <v>0</v>
      </c>
      <c r="I464" s="33">
        <f>F464*E464</f>
        <v>0</v>
      </c>
      <c r="J464" s="33">
        <f t="shared" ref="J464" si="245">G464*E464</f>
        <v>0</v>
      </c>
      <c r="K464" s="33">
        <f>I464+J464</f>
        <v>0</v>
      </c>
      <c r="L464" s="1"/>
      <c r="M464" s="1"/>
      <c r="N464" s="1"/>
    </row>
    <row r="465" spans="1:20" ht="12.75" x14ac:dyDescent="0.2">
      <c r="A465" s="10">
        <v>55</v>
      </c>
      <c r="B465" s="45"/>
      <c r="C465" s="61" t="s">
        <v>870</v>
      </c>
      <c r="D465" s="54"/>
      <c r="E465" s="11"/>
      <c r="F465" s="126"/>
      <c r="G465" s="126"/>
      <c r="H465" s="11"/>
      <c r="I465" s="9">
        <f>SUM(I466)</f>
        <v>0</v>
      </c>
      <c r="J465" s="9">
        <f t="shared" ref="J465:K465" si="246">SUM(J466)</f>
        <v>0</v>
      </c>
      <c r="K465" s="9">
        <f t="shared" si="246"/>
        <v>0</v>
      </c>
      <c r="L465" s="1"/>
      <c r="M465" s="7" t="s">
        <v>38</v>
      </c>
      <c r="N465" s="8"/>
      <c r="O465" s="1"/>
      <c r="P465" s="1"/>
      <c r="Q465" s="1"/>
      <c r="R465" s="1"/>
      <c r="S465" s="1"/>
      <c r="T465" s="1"/>
    </row>
    <row r="466" spans="1:20" ht="191.25" x14ac:dyDescent="0.2">
      <c r="A466" s="30" t="s">
        <v>914</v>
      </c>
      <c r="B466" s="46" t="s">
        <v>921</v>
      </c>
      <c r="C466" s="60" t="s">
        <v>986</v>
      </c>
      <c r="D466" s="31" t="s">
        <v>96</v>
      </c>
      <c r="E466" s="31">
        <v>1</v>
      </c>
      <c r="F466" s="32"/>
      <c r="G466" s="32"/>
      <c r="H466" s="31">
        <f t="shared" ref="H466" si="247">F466+G466</f>
        <v>0</v>
      </c>
      <c r="I466" s="33">
        <f>F466*E466</f>
        <v>0</v>
      </c>
      <c r="J466" s="33">
        <f t="shared" ref="J466" si="248">G466*E466</f>
        <v>0</v>
      </c>
      <c r="K466" s="33">
        <f>I466+J466</f>
        <v>0</v>
      </c>
      <c r="L466" s="1"/>
      <c r="M466" s="7" t="s">
        <v>38</v>
      </c>
      <c r="N466" s="8"/>
      <c r="O466" s="1"/>
      <c r="P466" s="1"/>
      <c r="Q466" s="1"/>
      <c r="R466" s="1"/>
      <c r="S466" s="1"/>
      <c r="T466" s="1"/>
    </row>
    <row r="467" spans="1:20" ht="12.75" x14ac:dyDescent="0.2">
      <c r="A467" s="10">
        <v>56</v>
      </c>
      <c r="B467" s="45"/>
      <c r="C467" s="61" t="s">
        <v>871</v>
      </c>
      <c r="D467" s="54"/>
      <c r="E467" s="11"/>
      <c r="F467" s="126"/>
      <c r="G467" s="126"/>
      <c r="H467" s="11"/>
      <c r="I467" s="9">
        <f>SUM(I468:I477)</f>
        <v>0</v>
      </c>
      <c r="J467" s="9">
        <f t="shared" ref="J467:K467" si="249">SUM(J468:J477)</f>
        <v>0</v>
      </c>
      <c r="K467" s="9">
        <f t="shared" si="249"/>
        <v>0</v>
      </c>
      <c r="L467" s="1"/>
      <c r="M467" s="7" t="s">
        <v>38</v>
      </c>
      <c r="N467" s="8"/>
      <c r="O467" s="1"/>
      <c r="P467" s="1"/>
      <c r="Q467" s="1"/>
      <c r="R467" s="1"/>
      <c r="S467" s="1"/>
      <c r="T467" s="1"/>
    </row>
    <row r="468" spans="1:20" ht="38.25" x14ac:dyDescent="0.2">
      <c r="A468" s="30" t="s">
        <v>915</v>
      </c>
      <c r="B468" s="46" t="s">
        <v>872</v>
      </c>
      <c r="C468" s="60" t="s">
        <v>987</v>
      </c>
      <c r="D468" s="55" t="s">
        <v>10</v>
      </c>
      <c r="E468" s="31" t="s">
        <v>103</v>
      </c>
      <c r="F468" s="32"/>
      <c r="G468" s="32"/>
      <c r="H468" s="31">
        <f t="shared" si="236"/>
        <v>0</v>
      </c>
      <c r="I468" s="33">
        <f t="shared" ref="I468:I477" si="250">F468*E468</f>
        <v>0</v>
      </c>
      <c r="J468" s="33">
        <f t="shared" ref="J468:J477" si="251">G468*E468</f>
        <v>0</v>
      </c>
      <c r="K468" s="33">
        <f t="shared" ref="K468:K477" si="252">I468+J468</f>
        <v>0</v>
      </c>
      <c r="L468" s="1"/>
      <c r="M468" s="1"/>
      <c r="N468" s="1"/>
    </row>
    <row r="469" spans="1:20" ht="38.25" x14ac:dyDescent="0.2">
      <c r="A469" s="30" t="s">
        <v>1167</v>
      </c>
      <c r="B469" s="46" t="s">
        <v>160</v>
      </c>
      <c r="C469" s="60" t="s">
        <v>988</v>
      </c>
      <c r="D469" s="55" t="s">
        <v>10</v>
      </c>
      <c r="E469" s="31" t="s">
        <v>133</v>
      </c>
      <c r="F469" s="32"/>
      <c r="G469" s="32"/>
      <c r="H469" s="31">
        <f t="shared" si="236"/>
        <v>0</v>
      </c>
      <c r="I469" s="33">
        <f t="shared" si="250"/>
        <v>0</v>
      </c>
      <c r="J469" s="33">
        <f t="shared" si="251"/>
        <v>0</v>
      </c>
      <c r="K469" s="33">
        <f t="shared" si="252"/>
        <v>0</v>
      </c>
      <c r="L469" s="1"/>
      <c r="M469" s="1"/>
      <c r="N469" s="1"/>
    </row>
    <row r="470" spans="1:20" ht="38.25" x14ac:dyDescent="0.2">
      <c r="A470" s="30" t="s">
        <v>1168</v>
      </c>
      <c r="B470" s="46" t="s">
        <v>159</v>
      </c>
      <c r="C470" s="60" t="s">
        <v>989</v>
      </c>
      <c r="D470" s="55" t="s">
        <v>10</v>
      </c>
      <c r="E470" s="31" t="s">
        <v>61</v>
      </c>
      <c r="F470" s="32"/>
      <c r="G470" s="32"/>
      <c r="H470" s="31">
        <f t="shared" si="236"/>
        <v>0</v>
      </c>
      <c r="I470" s="33">
        <f t="shared" si="250"/>
        <v>0</v>
      </c>
      <c r="J470" s="33">
        <f t="shared" si="251"/>
        <v>0</v>
      </c>
      <c r="K470" s="33">
        <f t="shared" si="252"/>
        <v>0</v>
      </c>
      <c r="L470" s="1"/>
      <c r="M470" s="7" t="s">
        <v>38</v>
      </c>
      <c r="N470" s="8"/>
      <c r="O470" s="1"/>
      <c r="P470" s="1"/>
      <c r="Q470" s="1"/>
      <c r="R470" s="1"/>
      <c r="S470" s="1"/>
      <c r="T470" s="1"/>
    </row>
    <row r="471" spans="1:20" ht="25.5" x14ac:dyDescent="0.2">
      <c r="A471" s="30" t="s">
        <v>1169</v>
      </c>
      <c r="B471" s="46" t="s">
        <v>873</v>
      </c>
      <c r="C471" s="60" t="s">
        <v>990</v>
      </c>
      <c r="D471" s="55" t="s">
        <v>10</v>
      </c>
      <c r="E471" s="31" t="s">
        <v>63</v>
      </c>
      <c r="F471" s="32"/>
      <c r="G471" s="32"/>
      <c r="H471" s="31">
        <f t="shared" si="236"/>
        <v>0</v>
      </c>
      <c r="I471" s="33">
        <f t="shared" si="250"/>
        <v>0</v>
      </c>
      <c r="J471" s="33">
        <f t="shared" si="251"/>
        <v>0</v>
      </c>
      <c r="K471" s="33">
        <f t="shared" si="252"/>
        <v>0</v>
      </c>
      <c r="L471" s="1"/>
      <c r="M471" s="7" t="s">
        <v>38</v>
      </c>
      <c r="N471" s="8"/>
      <c r="O471" s="1"/>
      <c r="P471" s="1"/>
      <c r="Q471" s="1"/>
      <c r="R471" s="1"/>
      <c r="S471" s="1"/>
      <c r="T471" s="1"/>
    </row>
    <row r="472" spans="1:20" ht="25.5" x14ac:dyDescent="0.2">
      <c r="A472" s="30" t="s">
        <v>1170</v>
      </c>
      <c r="B472" s="46" t="s">
        <v>874</v>
      </c>
      <c r="C472" s="60" t="s">
        <v>875</v>
      </c>
      <c r="D472" s="55" t="s">
        <v>10</v>
      </c>
      <c r="E472" s="31" t="s">
        <v>104</v>
      </c>
      <c r="F472" s="32"/>
      <c r="G472" s="32"/>
      <c r="H472" s="31">
        <f t="shared" si="236"/>
        <v>0</v>
      </c>
      <c r="I472" s="33">
        <f t="shared" si="250"/>
        <v>0</v>
      </c>
      <c r="J472" s="33">
        <f t="shared" si="251"/>
        <v>0</v>
      </c>
      <c r="K472" s="33">
        <f t="shared" si="252"/>
        <v>0</v>
      </c>
      <c r="L472" s="1"/>
      <c r="M472" s="1"/>
      <c r="N472" s="1"/>
    </row>
    <row r="473" spans="1:20" ht="38.25" x14ac:dyDescent="0.2">
      <c r="A473" s="30" t="s">
        <v>1171</v>
      </c>
      <c r="B473" s="46" t="s">
        <v>179</v>
      </c>
      <c r="C473" s="60" t="s">
        <v>991</v>
      </c>
      <c r="D473" s="55" t="s">
        <v>10</v>
      </c>
      <c r="E473" s="31" t="s">
        <v>1265</v>
      </c>
      <c r="F473" s="32"/>
      <c r="G473" s="32"/>
      <c r="H473" s="31">
        <f t="shared" si="236"/>
        <v>0</v>
      </c>
      <c r="I473" s="33">
        <f t="shared" si="250"/>
        <v>0</v>
      </c>
      <c r="J473" s="33">
        <f t="shared" si="251"/>
        <v>0</v>
      </c>
      <c r="K473" s="33">
        <f t="shared" si="252"/>
        <v>0</v>
      </c>
      <c r="L473" s="1"/>
      <c r="M473" s="7" t="s">
        <v>38</v>
      </c>
      <c r="N473" s="8"/>
      <c r="O473" s="1"/>
      <c r="P473" s="1"/>
      <c r="Q473" s="1"/>
      <c r="R473" s="1"/>
      <c r="S473" s="1"/>
      <c r="T473" s="1"/>
    </row>
    <row r="474" spans="1:20" ht="25.5" x14ac:dyDescent="0.2">
      <c r="A474" s="30" t="s">
        <v>1172</v>
      </c>
      <c r="B474" s="46" t="s">
        <v>177</v>
      </c>
      <c r="C474" s="60" t="s">
        <v>178</v>
      </c>
      <c r="D474" s="55" t="s">
        <v>10</v>
      </c>
      <c r="E474" s="31" t="s">
        <v>876</v>
      </c>
      <c r="F474" s="32"/>
      <c r="G474" s="32"/>
      <c r="H474" s="31">
        <f t="shared" si="236"/>
        <v>0</v>
      </c>
      <c r="I474" s="33">
        <f t="shared" si="250"/>
        <v>0</v>
      </c>
      <c r="J474" s="33">
        <f t="shared" si="251"/>
        <v>0</v>
      </c>
      <c r="K474" s="33">
        <f t="shared" si="252"/>
        <v>0</v>
      </c>
      <c r="L474" s="1"/>
      <c r="M474" s="7" t="s">
        <v>38</v>
      </c>
      <c r="N474" s="8"/>
      <c r="O474" s="1"/>
      <c r="P474" s="1"/>
      <c r="Q474" s="1"/>
      <c r="R474" s="1"/>
      <c r="S474" s="1"/>
      <c r="T474" s="1"/>
    </row>
    <row r="475" spans="1:20" ht="38.25" x14ac:dyDescent="0.2">
      <c r="A475" s="30" t="s">
        <v>1173</v>
      </c>
      <c r="B475" s="46" t="s">
        <v>877</v>
      </c>
      <c r="C475" s="60" t="s">
        <v>992</v>
      </c>
      <c r="D475" s="55" t="s">
        <v>10</v>
      </c>
      <c r="E475" s="31" t="s">
        <v>103</v>
      </c>
      <c r="F475" s="32"/>
      <c r="G475" s="32"/>
      <c r="H475" s="31">
        <f t="shared" si="236"/>
        <v>0</v>
      </c>
      <c r="I475" s="33">
        <f t="shared" si="250"/>
        <v>0</v>
      </c>
      <c r="J475" s="33">
        <f t="shared" si="251"/>
        <v>0</v>
      </c>
      <c r="K475" s="33">
        <f t="shared" si="252"/>
        <v>0</v>
      </c>
      <c r="L475" s="1"/>
      <c r="M475" s="1"/>
      <c r="N475" s="1"/>
    </row>
    <row r="476" spans="1:20" ht="38.25" x14ac:dyDescent="0.2">
      <c r="A476" s="30" t="s">
        <v>1174</v>
      </c>
      <c r="B476" s="46" t="s">
        <v>878</v>
      </c>
      <c r="C476" s="60" t="s">
        <v>993</v>
      </c>
      <c r="D476" s="55" t="s">
        <v>10</v>
      </c>
      <c r="E476" s="31" t="s">
        <v>43</v>
      </c>
      <c r="F476" s="32"/>
      <c r="G476" s="32"/>
      <c r="H476" s="31">
        <f t="shared" si="236"/>
        <v>0</v>
      </c>
      <c r="I476" s="33">
        <f t="shared" si="250"/>
        <v>0</v>
      </c>
      <c r="J476" s="33">
        <f t="shared" si="251"/>
        <v>0</v>
      </c>
      <c r="K476" s="33">
        <f t="shared" si="252"/>
        <v>0</v>
      </c>
      <c r="L476" s="1"/>
      <c r="M476" s="1"/>
      <c r="N476" s="1"/>
    </row>
    <row r="477" spans="1:20" ht="38.25" x14ac:dyDescent="0.2">
      <c r="A477" s="30" t="s">
        <v>1175</v>
      </c>
      <c r="B477" s="46" t="s">
        <v>879</v>
      </c>
      <c r="C477" s="60" t="s">
        <v>994</v>
      </c>
      <c r="D477" s="55" t="s">
        <v>10</v>
      </c>
      <c r="E477" s="31" t="s">
        <v>43</v>
      </c>
      <c r="F477" s="32"/>
      <c r="G477" s="32"/>
      <c r="H477" s="31">
        <f t="shared" si="236"/>
        <v>0</v>
      </c>
      <c r="I477" s="33">
        <f t="shared" si="250"/>
        <v>0</v>
      </c>
      <c r="J477" s="33">
        <f t="shared" si="251"/>
        <v>0</v>
      </c>
      <c r="K477" s="33">
        <f t="shared" si="252"/>
        <v>0</v>
      </c>
      <c r="L477" s="1"/>
      <c r="M477" s="7" t="s">
        <v>38</v>
      </c>
      <c r="N477" s="8"/>
      <c r="O477" s="1"/>
      <c r="P477" s="1"/>
      <c r="Q477" s="1"/>
      <c r="R477" s="1"/>
      <c r="S477" s="1"/>
      <c r="T477" s="1"/>
    </row>
    <row r="478" spans="1:20" ht="12.75" x14ac:dyDescent="0.2">
      <c r="A478" s="10">
        <v>57</v>
      </c>
      <c r="B478" s="45"/>
      <c r="C478" s="61" t="s">
        <v>880</v>
      </c>
      <c r="D478" s="54"/>
      <c r="E478" s="11"/>
      <c r="F478" s="126"/>
      <c r="G478" s="126"/>
      <c r="H478" s="11"/>
      <c r="I478" s="9">
        <f>SUM(I479:I483)</f>
        <v>0</v>
      </c>
      <c r="J478" s="9">
        <f t="shared" ref="J478:K478" si="253">SUM(J479:J483)</f>
        <v>0</v>
      </c>
      <c r="K478" s="9">
        <f t="shared" si="253"/>
        <v>0</v>
      </c>
      <c r="L478" s="1"/>
      <c r="M478" s="7" t="s">
        <v>38</v>
      </c>
      <c r="N478" s="8"/>
      <c r="O478" s="1"/>
      <c r="P478" s="1"/>
      <c r="Q478" s="1"/>
      <c r="R478" s="1"/>
      <c r="S478" s="1"/>
      <c r="T478" s="1"/>
    </row>
    <row r="479" spans="1:20" ht="25.5" x14ac:dyDescent="0.2">
      <c r="A479" s="30" t="s">
        <v>1176</v>
      </c>
      <c r="B479" s="46" t="s">
        <v>157</v>
      </c>
      <c r="C479" s="60" t="s">
        <v>881</v>
      </c>
      <c r="D479" s="55" t="s">
        <v>205</v>
      </c>
      <c r="E479" s="31" t="s">
        <v>882</v>
      </c>
      <c r="F479" s="32"/>
      <c r="G479" s="32"/>
      <c r="H479" s="31">
        <f t="shared" ref="H479:H483" si="254">F479+G479</f>
        <v>0</v>
      </c>
      <c r="I479" s="33">
        <f t="shared" ref="I479:I483" si="255">F479*E479</f>
        <v>0</v>
      </c>
      <c r="J479" s="33">
        <f t="shared" ref="J479:J483" si="256">G479*E479</f>
        <v>0</v>
      </c>
      <c r="K479" s="33">
        <f t="shared" ref="K479:K483" si="257">I479+J479</f>
        <v>0</v>
      </c>
      <c r="L479" s="1"/>
      <c r="M479" s="7" t="s">
        <v>38</v>
      </c>
      <c r="N479" s="8"/>
      <c r="O479" s="1"/>
      <c r="P479" s="1"/>
      <c r="Q479" s="1"/>
      <c r="R479" s="1"/>
      <c r="S479" s="1"/>
      <c r="T479" s="1"/>
    </row>
    <row r="480" spans="1:20" ht="25.5" x14ac:dyDescent="0.2">
      <c r="A480" s="30" t="s">
        <v>1177</v>
      </c>
      <c r="B480" s="46" t="s">
        <v>161</v>
      </c>
      <c r="C480" s="60" t="s">
        <v>162</v>
      </c>
      <c r="D480" s="55" t="s">
        <v>205</v>
      </c>
      <c r="E480" s="31" t="s">
        <v>882</v>
      </c>
      <c r="F480" s="32"/>
      <c r="G480" s="32"/>
      <c r="H480" s="31">
        <f t="shared" si="254"/>
        <v>0</v>
      </c>
      <c r="I480" s="33">
        <f t="shared" si="255"/>
        <v>0</v>
      </c>
      <c r="J480" s="33">
        <f t="shared" si="256"/>
        <v>0</v>
      </c>
      <c r="K480" s="33">
        <f t="shared" si="257"/>
        <v>0</v>
      </c>
      <c r="L480" s="1"/>
      <c r="M480" s="7" t="s">
        <v>38</v>
      </c>
      <c r="N480" s="8"/>
      <c r="O480" s="1"/>
      <c r="P480" s="1"/>
      <c r="Q480" s="1"/>
      <c r="R480" s="1"/>
      <c r="S480" s="1"/>
      <c r="T480" s="1"/>
    </row>
    <row r="481" spans="1:20" ht="25.5" x14ac:dyDescent="0.2">
      <c r="A481" s="30" t="s">
        <v>1178</v>
      </c>
      <c r="B481" s="46" t="s">
        <v>158</v>
      </c>
      <c r="C481" s="60" t="s">
        <v>995</v>
      </c>
      <c r="D481" s="55" t="s">
        <v>205</v>
      </c>
      <c r="E481" s="31" t="s">
        <v>883</v>
      </c>
      <c r="F481" s="32"/>
      <c r="G481" s="32"/>
      <c r="H481" s="31">
        <f t="shared" si="254"/>
        <v>0</v>
      </c>
      <c r="I481" s="33">
        <f t="shared" si="255"/>
        <v>0</v>
      </c>
      <c r="J481" s="33">
        <f t="shared" si="256"/>
        <v>0</v>
      </c>
      <c r="K481" s="33">
        <f t="shared" si="257"/>
        <v>0</v>
      </c>
      <c r="L481" s="1"/>
      <c r="M481" s="1"/>
      <c r="N481" s="1"/>
    </row>
    <row r="482" spans="1:20" ht="25.5" x14ac:dyDescent="0.2">
      <c r="A482" s="30" t="s">
        <v>1179</v>
      </c>
      <c r="B482" s="46" t="s">
        <v>158</v>
      </c>
      <c r="C482" s="60" t="s">
        <v>996</v>
      </c>
      <c r="D482" s="55" t="s">
        <v>205</v>
      </c>
      <c r="E482" s="31" t="s">
        <v>884</v>
      </c>
      <c r="F482" s="32"/>
      <c r="G482" s="32"/>
      <c r="H482" s="31">
        <f t="shared" si="254"/>
        <v>0</v>
      </c>
      <c r="I482" s="33">
        <f t="shared" si="255"/>
        <v>0</v>
      </c>
      <c r="J482" s="33">
        <f t="shared" si="256"/>
        <v>0</v>
      </c>
      <c r="K482" s="33">
        <f t="shared" si="257"/>
        <v>0</v>
      </c>
      <c r="L482" s="1"/>
      <c r="M482" s="1"/>
      <c r="N482" s="1"/>
    </row>
    <row r="483" spans="1:20" ht="25.5" x14ac:dyDescent="0.2">
      <c r="A483" s="30" t="s">
        <v>1180</v>
      </c>
      <c r="B483" s="46" t="s">
        <v>158</v>
      </c>
      <c r="C483" s="60" t="s">
        <v>997</v>
      </c>
      <c r="D483" s="55" t="s">
        <v>205</v>
      </c>
      <c r="E483" s="31" t="s">
        <v>885</v>
      </c>
      <c r="F483" s="32"/>
      <c r="G483" s="32"/>
      <c r="H483" s="31">
        <f t="shared" si="254"/>
        <v>0</v>
      </c>
      <c r="I483" s="33">
        <f t="shared" si="255"/>
        <v>0</v>
      </c>
      <c r="J483" s="33">
        <f t="shared" si="256"/>
        <v>0</v>
      </c>
      <c r="K483" s="33">
        <f t="shared" si="257"/>
        <v>0</v>
      </c>
      <c r="L483" s="1"/>
      <c r="M483" s="1"/>
      <c r="N483" s="1"/>
    </row>
    <row r="484" spans="1:20" ht="12.75" x14ac:dyDescent="0.2">
      <c r="A484" s="10">
        <v>58</v>
      </c>
      <c r="B484" s="45"/>
      <c r="C484" s="61" t="s">
        <v>886</v>
      </c>
      <c r="D484" s="54"/>
      <c r="E484" s="11"/>
      <c r="F484" s="126"/>
      <c r="G484" s="126"/>
      <c r="H484" s="11"/>
      <c r="I484" s="9">
        <f>SUM(I485:I486)</f>
        <v>0</v>
      </c>
      <c r="J484" s="9">
        <f t="shared" ref="J484:K484" si="258">SUM(J485:J486)</f>
        <v>0</v>
      </c>
      <c r="K484" s="9">
        <f t="shared" si="258"/>
        <v>0</v>
      </c>
      <c r="L484" s="1"/>
      <c r="M484" s="7" t="s">
        <v>38</v>
      </c>
      <c r="N484" s="8"/>
      <c r="O484" s="1"/>
      <c r="P484" s="1"/>
      <c r="Q484" s="1"/>
      <c r="R484" s="1"/>
      <c r="S484" s="1"/>
      <c r="T484" s="1"/>
    </row>
    <row r="485" spans="1:20" ht="25.5" x14ac:dyDescent="0.2">
      <c r="A485" s="30" t="s">
        <v>916</v>
      </c>
      <c r="B485" s="46" t="s">
        <v>724</v>
      </c>
      <c r="C485" s="60" t="s">
        <v>725</v>
      </c>
      <c r="D485" s="55" t="s">
        <v>205</v>
      </c>
      <c r="E485" s="31" t="s">
        <v>887</v>
      </c>
      <c r="F485" s="32"/>
      <c r="G485" s="32"/>
      <c r="H485" s="31">
        <f t="shared" ref="H485:H486" si="259">F485+G485</f>
        <v>0</v>
      </c>
      <c r="I485" s="33">
        <f t="shared" ref="I485:I486" si="260">F485*E485</f>
        <v>0</v>
      </c>
      <c r="J485" s="33">
        <f t="shared" ref="J485:J486" si="261">G485*E485</f>
        <v>0</v>
      </c>
      <c r="K485" s="33">
        <f t="shared" ref="K485:K486" si="262">I485+J485</f>
        <v>0</v>
      </c>
      <c r="L485" s="1"/>
      <c r="M485" s="7" t="s">
        <v>38</v>
      </c>
      <c r="N485" s="8"/>
      <c r="O485" s="1"/>
      <c r="P485" s="1"/>
      <c r="Q485" s="1"/>
      <c r="R485" s="1"/>
      <c r="S485" s="1"/>
      <c r="T485" s="1"/>
    </row>
    <row r="486" spans="1:20" ht="25.5" x14ac:dyDescent="0.2">
      <c r="A486" s="30" t="s">
        <v>917</v>
      </c>
      <c r="B486" s="46" t="s">
        <v>888</v>
      </c>
      <c r="C486" s="60" t="s">
        <v>889</v>
      </c>
      <c r="D486" s="55" t="s">
        <v>205</v>
      </c>
      <c r="E486" s="31" t="s">
        <v>887</v>
      </c>
      <c r="F486" s="32"/>
      <c r="G486" s="32"/>
      <c r="H486" s="31">
        <f t="shared" si="259"/>
        <v>0</v>
      </c>
      <c r="I486" s="33">
        <f t="shared" si="260"/>
        <v>0</v>
      </c>
      <c r="J486" s="33">
        <f t="shared" si="261"/>
        <v>0</v>
      </c>
      <c r="K486" s="33">
        <f t="shared" si="262"/>
        <v>0</v>
      </c>
      <c r="L486" s="1"/>
      <c r="M486" s="7" t="s">
        <v>38</v>
      </c>
      <c r="N486" s="8"/>
      <c r="O486" s="1"/>
      <c r="P486" s="1"/>
      <c r="Q486" s="1"/>
      <c r="R486" s="1"/>
      <c r="S486" s="1"/>
      <c r="T486" s="1"/>
    </row>
    <row r="487" spans="1:20" ht="12.75" x14ac:dyDescent="0.2">
      <c r="A487" s="10">
        <v>59</v>
      </c>
      <c r="B487" s="45"/>
      <c r="C487" s="61" t="s">
        <v>890</v>
      </c>
      <c r="D487" s="54"/>
      <c r="E487" s="11"/>
      <c r="F487" s="126"/>
      <c r="G487" s="126"/>
      <c r="H487" s="11"/>
      <c r="I487" s="9">
        <f>SUM(I488)</f>
        <v>0</v>
      </c>
      <c r="J487" s="9">
        <f t="shared" ref="J487:K487" si="263">SUM(J488)</f>
        <v>0</v>
      </c>
      <c r="K487" s="9">
        <f t="shared" si="263"/>
        <v>0</v>
      </c>
      <c r="L487" s="1"/>
      <c r="M487" s="1"/>
      <c r="N487" s="1"/>
    </row>
    <row r="488" spans="1:20" ht="25.5" x14ac:dyDescent="0.2">
      <c r="A488" s="30" t="s">
        <v>918</v>
      </c>
      <c r="B488" s="46" t="s">
        <v>95</v>
      </c>
      <c r="C488" s="60" t="s">
        <v>998</v>
      </c>
      <c r="D488" s="55" t="s">
        <v>96</v>
      </c>
      <c r="E488" s="31">
        <v>1</v>
      </c>
      <c r="F488" s="32"/>
      <c r="G488" s="32"/>
      <c r="H488" s="31">
        <f t="shared" ref="H488" si="264">F488+G488</f>
        <v>0</v>
      </c>
      <c r="I488" s="33">
        <f t="shared" ref="I488" si="265">F488*E488</f>
        <v>0</v>
      </c>
      <c r="J488" s="33">
        <f t="shared" ref="J488" si="266">G488*E488</f>
        <v>0</v>
      </c>
      <c r="K488" s="33">
        <f t="shared" ref="K488" si="267">I488+J488</f>
        <v>0</v>
      </c>
      <c r="L488" s="1"/>
      <c r="M488" s="7" t="s">
        <v>38</v>
      </c>
      <c r="N488" s="8"/>
      <c r="O488" s="1"/>
      <c r="P488" s="1"/>
      <c r="Q488" s="1"/>
      <c r="R488" s="1"/>
      <c r="S488" s="1"/>
      <c r="T488" s="1"/>
    </row>
    <row r="489" spans="1:20" ht="12.75" x14ac:dyDescent="0.2">
      <c r="A489" s="10">
        <v>60</v>
      </c>
      <c r="B489" s="45"/>
      <c r="C489" s="61" t="s">
        <v>892</v>
      </c>
      <c r="D489" s="54"/>
      <c r="E489" s="11"/>
      <c r="F489" s="126"/>
      <c r="G489" s="126"/>
      <c r="H489" s="11"/>
      <c r="I489" s="9">
        <f>SUM(I490:I492)</f>
        <v>0</v>
      </c>
      <c r="J489" s="9">
        <f t="shared" ref="J489:K489" si="268">SUM(J490:J492)</f>
        <v>0</v>
      </c>
      <c r="K489" s="9">
        <f t="shared" si="268"/>
        <v>0</v>
      </c>
      <c r="L489" s="1"/>
      <c r="M489" s="7" t="s">
        <v>38</v>
      </c>
      <c r="N489" s="8"/>
      <c r="O489" s="1"/>
      <c r="P489" s="1"/>
      <c r="Q489" s="1"/>
      <c r="R489" s="1"/>
      <c r="S489" s="1"/>
      <c r="T489" s="1"/>
    </row>
    <row r="490" spans="1:20" ht="38.25" x14ac:dyDescent="0.2">
      <c r="A490" s="30" t="s">
        <v>919</v>
      </c>
      <c r="B490" s="46" t="s">
        <v>186</v>
      </c>
      <c r="C490" s="60" t="s">
        <v>187</v>
      </c>
      <c r="D490" s="55" t="s">
        <v>206</v>
      </c>
      <c r="E490" s="31">
        <v>10</v>
      </c>
      <c r="F490" s="32"/>
      <c r="G490" s="32"/>
      <c r="H490" s="31">
        <f t="shared" ref="H490:H492" si="269">F490+G490</f>
        <v>0</v>
      </c>
      <c r="I490" s="33">
        <f t="shared" ref="I490:I492" si="270">F490*E490</f>
        <v>0</v>
      </c>
      <c r="J490" s="33">
        <f t="shared" ref="J490:J492" si="271">G490*E490</f>
        <v>0</v>
      </c>
      <c r="K490" s="33">
        <f t="shared" ref="K490:K492" si="272">I490+J490</f>
        <v>0</v>
      </c>
      <c r="L490" s="1"/>
      <c r="M490" s="1"/>
      <c r="N490" s="1"/>
    </row>
    <row r="491" spans="1:20" ht="38.25" x14ac:dyDescent="0.2">
      <c r="A491" s="30" t="s">
        <v>1082</v>
      </c>
      <c r="B491" s="46" t="s">
        <v>188</v>
      </c>
      <c r="C491" s="60" t="s">
        <v>189</v>
      </c>
      <c r="D491" s="55" t="s">
        <v>206</v>
      </c>
      <c r="E491" s="31" t="s">
        <v>61</v>
      </c>
      <c r="F491" s="32"/>
      <c r="G491" s="32"/>
      <c r="H491" s="31">
        <f t="shared" si="269"/>
        <v>0</v>
      </c>
      <c r="I491" s="33">
        <f t="shared" si="270"/>
        <v>0</v>
      </c>
      <c r="J491" s="33">
        <f t="shared" si="271"/>
        <v>0</v>
      </c>
      <c r="K491" s="33">
        <f t="shared" si="272"/>
        <v>0</v>
      </c>
      <c r="L491" s="1"/>
      <c r="M491" s="1"/>
      <c r="N491" s="1"/>
    </row>
    <row r="492" spans="1:20" ht="25.5" x14ac:dyDescent="0.2">
      <c r="A492" s="30" t="s">
        <v>1181</v>
      </c>
      <c r="B492" s="46" t="s">
        <v>184</v>
      </c>
      <c r="C492" s="60" t="s">
        <v>185</v>
      </c>
      <c r="D492" s="55" t="s">
        <v>206</v>
      </c>
      <c r="E492" s="31" t="s">
        <v>61</v>
      </c>
      <c r="F492" s="32"/>
      <c r="G492" s="32"/>
      <c r="H492" s="31">
        <f t="shared" si="269"/>
        <v>0</v>
      </c>
      <c r="I492" s="33">
        <f t="shared" si="270"/>
        <v>0</v>
      </c>
      <c r="J492" s="33">
        <f t="shared" si="271"/>
        <v>0</v>
      </c>
      <c r="K492" s="33">
        <f t="shared" si="272"/>
        <v>0</v>
      </c>
      <c r="L492" s="1"/>
      <c r="M492" s="7" t="s">
        <v>38</v>
      </c>
      <c r="N492" s="8"/>
      <c r="O492" s="1"/>
      <c r="P492" s="1"/>
      <c r="Q492" s="1"/>
      <c r="R492" s="1"/>
      <c r="S492" s="1"/>
      <c r="T492" s="1"/>
    </row>
    <row r="493" spans="1:20" ht="12.75" x14ac:dyDescent="0.2">
      <c r="A493" s="10">
        <v>61</v>
      </c>
      <c r="B493" s="45"/>
      <c r="C493" s="61" t="s">
        <v>893</v>
      </c>
      <c r="D493" s="54"/>
      <c r="E493" s="11"/>
      <c r="F493" s="126"/>
      <c r="G493" s="126"/>
      <c r="H493" s="11"/>
      <c r="I493" s="9">
        <f>SUM(I494:I495)</f>
        <v>0</v>
      </c>
      <c r="J493" s="9">
        <f t="shared" ref="J493:K493" si="273">SUM(J494:J495)</f>
        <v>0</v>
      </c>
      <c r="K493" s="9">
        <f t="shared" si="273"/>
        <v>0</v>
      </c>
      <c r="L493" s="1"/>
      <c r="M493" s="7" t="s">
        <v>38</v>
      </c>
      <c r="N493" s="8"/>
      <c r="O493" s="1"/>
      <c r="P493" s="1"/>
      <c r="Q493" s="1"/>
      <c r="R493" s="1"/>
      <c r="S493" s="1"/>
      <c r="T493" s="1"/>
    </row>
    <row r="494" spans="1:20" ht="25.5" x14ac:dyDescent="0.2">
      <c r="A494" s="30" t="s">
        <v>1083</v>
      </c>
      <c r="B494" s="46" t="s">
        <v>193</v>
      </c>
      <c r="C494" s="60" t="s">
        <v>194</v>
      </c>
      <c r="D494" s="55" t="s">
        <v>59</v>
      </c>
      <c r="E494" s="31">
        <v>10</v>
      </c>
      <c r="F494" s="32"/>
      <c r="G494" s="32"/>
      <c r="H494" s="31">
        <f t="shared" ref="H494:H495" si="274">F494+G494</f>
        <v>0</v>
      </c>
      <c r="I494" s="33">
        <f t="shared" ref="I494:I495" si="275">F494*E494</f>
        <v>0</v>
      </c>
      <c r="J494" s="33">
        <f t="shared" ref="J494:J495" si="276">G494*E494</f>
        <v>0</v>
      </c>
      <c r="K494" s="39">
        <f t="shared" ref="K494:K495" si="277">I494+J494</f>
        <v>0</v>
      </c>
      <c r="L494" s="1"/>
      <c r="M494" s="1"/>
      <c r="N494" s="1"/>
    </row>
    <row r="495" spans="1:20" ht="63.75" x14ac:dyDescent="0.2">
      <c r="A495" s="30" t="s">
        <v>1182</v>
      </c>
      <c r="B495" s="46" t="s">
        <v>190</v>
      </c>
      <c r="C495" s="60" t="s">
        <v>191</v>
      </c>
      <c r="D495" s="55" t="s">
        <v>192</v>
      </c>
      <c r="E495" s="31">
        <v>10</v>
      </c>
      <c r="F495" s="32"/>
      <c r="G495" s="32"/>
      <c r="H495" s="31">
        <f t="shared" si="274"/>
        <v>0</v>
      </c>
      <c r="I495" s="33">
        <f t="shared" si="275"/>
        <v>0</v>
      </c>
      <c r="J495" s="34">
        <f t="shared" si="276"/>
        <v>0</v>
      </c>
      <c r="K495" s="40">
        <f t="shared" si="277"/>
        <v>0</v>
      </c>
      <c r="L495" s="1"/>
      <c r="M495" s="1"/>
      <c r="N495" s="1"/>
    </row>
    <row r="496" spans="1:20" ht="12.75" x14ac:dyDescent="0.2">
      <c r="A496" s="10">
        <v>62</v>
      </c>
      <c r="B496" s="45"/>
      <c r="C496" s="61" t="s">
        <v>894</v>
      </c>
      <c r="D496" s="54"/>
      <c r="E496" s="11"/>
      <c r="F496" s="126"/>
      <c r="G496" s="126"/>
      <c r="H496" s="11"/>
      <c r="I496" s="9">
        <f>SUM(I497:I498)</f>
        <v>0</v>
      </c>
      <c r="J496" s="9">
        <f t="shared" ref="J496:K496" si="278">SUM(J497:J498)</f>
        <v>0</v>
      </c>
      <c r="K496" s="9">
        <f t="shared" si="278"/>
        <v>0</v>
      </c>
      <c r="L496" s="1"/>
      <c r="M496" s="7"/>
      <c r="N496" s="8"/>
      <c r="O496" s="1"/>
      <c r="P496" s="1"/>
      <c r="Q496" s="1"/>
      <c r="R496" s="1"/>
      <c r="S496" s="1"/>
      <c r="T496" s="1"/>
    </row>
    <row r="497" spans="1:20" ht="24" x14ac:dyDescent="0.2">
      <c r="A497" s="30" t="s">
        <v>1183</v>
      </c>
      <c r="B497" s="46" t="s">
        <v>180</v>
      </c>
      <c r="C497" s="60" t="s">
        <v>181</v>
      </c>
      <c r="D497" s="55" t="s">
        <v>10</v>
      </c>
      <c r="E497" s="31" t="s">
        <v>43</v>
      </c>
      <c r="F497" s="32"/>
      <c r="G497" s="32"/>
      <c r="H497" s="31">
        <f t="shared" ref="H497:H498" si="279">F497+G497</f>
        <v>0</v>
      </c>
      <c r="I497" s="33">
        <f t="shared" ref="I497:I498" si="280">F497*E497</f>
        <v>0</v>
      </c>
      <c r="J497" s="34">
        <f t="shared" ref="J497:J498" si="281">G497*E497</f>
        <v>0</v>
      </c>
      <c r="K497" s="40">
        <f t="shared" ref="K497:K498" si="282">I497+J497</f>
        <v>0</v>
      </c>
      <c r="L497" s="1"/>
      <c r="M497" s="1"/>
      <c r="N497" s="1"/>
    </row>
    <row r="498" spans="1:20" ht="12.75" x14ac:dyDescent="0.2">
      <c r="A498" s="30" t="s">
        <v>1184</v>
      </c>
      <c r="B498" s="46" t="s">
        <v>182</v>
      </c>
      <c r="C498" s="60" t="s">
        <v>183</v>
      </c>
      <c r="D498" s="55" t="s">
        <v>205</v>
      </c>
      <c r="E498" s="31" t="s">
        <v>895</v>
      </c>
      <c r="F498" s="32"/>
      <c r="G498" s="32"/>
      <c r="H498" s="31">
        <f t="shared" si="279"/>
        <v>0</v>
      </c>
      <c r="I498" s="33">
        <f t="shared" si="280"/>
        <v>0</v>
      </c>
      <c r="J498" s="34">
        <f t="shared" si="281"/>
        <v>0</v>
      </c>
      <c r="K498" s="40">
        <f t="shared" si="282"/>
        <v>0</v>
      </c>
      <c r="L498" s="1"/>
      <c r="M498" s="1"/>
      <c r="N498" s="1"/>
    </row>
    <row r="499" spans="1:20" ht="12.75" x14ac:dyDescent="0.2">
      <c r="A499" s="10">
        <v>63</v>
      </c>
      <c r="B499" s="45"/>
      <c r="C499" s="61" t="s">
        <v>196</v>
      </c>
      <c r="D499" s="54"/>
      <c r="E499" s="11"/>
      <c r="F499" s="126"/>
      <c r="G499" s="126"/>
      <c r="H499" s="11"/>
      <c r="I499" s="9">
        <f>SUM(I500)</f>
        <v>0</v>
      </c>
      <c r="J499" s="9">
        <f t="shared" ref="J499:K499" si="283">SUM(J500)</f>
        <v>0</v>
      </c>
      <c r="K499" s="9">
        <f t="shared" si="283"/>
        <v>0</v>
      </c>
      <c r="L499" s="1"/>
      <c r="M499" s="155"/>
      <c r="N499" s="8"/>
      <c r="O499" s="1"/>
      <c r="P499" s="1"/>
      <c r="Q499" s="1"/>
      <c r="R499" s="1"/>
      <c r="S499" s="1"/>
      <c r="T499" s="1"/>
    </row>
    <row r="500" spans="1:20" ht="12.75" x14ac:dyDescent="0.2">
      <c r="A500" s="30" t="s">
        <v>1185</v>
      </c>
      <c r="B500" s="46" t="s">
        <v>922</v>
      </c>
      <c r="C500" s="60" t="s">
        <v>196</v>
      </c>
      <c r="D500" s="55" t="s">
        <v>923</v>
      </c>
      <c r="E500" s="31" t="s">
        <v>43</v>
      </c>
      <c r="F500" s="32"/>
      <c r="G500" s="32"/>
      <c r="H500" s="31">
        <f t="shared" ref="H500" si="284">F500+G500</f>
        <v>0</v>
      </c>
      <c r="I500" s="33">
        <f>F500*E500</f>
        <v>0</v>
      </c>
      <c r="J500" s="34">
        <f t="shared" ref="J500" si="285">G500*E500</f>
        <v>0</v>
      </c>
      <c r="K500" s="40">
        <f>I500+J500</f>
        <v>0</v>
      </c>
      <c r="L500" s="35"/>
      <c r="M500" s="156"/>
      <c r="N500" s="36"/>
      <c r="O500" s="1"/>
      <c r="P500" s="1"/>
      <c r="Q500" s="1"/>
      <c r="R500" s="1"/>
      <c r="S500" s="1"/>
      <c r="T500" s="1"/>
    </row>
    <row r="501" spans="1:20" ht="16.5" customHeight="1" x14ac:dyDescent="0.2">
      <c r="A501" s="13"/>
      <c r="B501" s="47"/>
      <c r="C501" s="62"/>
      <c r="D501" s="56"/>
      <c r="E501" s="14"/>
      <c r="F501" s="14"/>
      <c r="G501" s="14"/>
      <c r="H501" s="14"/>
      <c r="I501" s="186" t="s">
        <v>199</v>
      </c>
      <c r="J501" s="187"/>
      <c r="K501" s="175">
        <f>I145+I184+I197+I204+I211+I216+I221+I255+I267+I329+I336+I341+I344+I354+I367+I373+I382+I384+I386+I389+I395+I398+I402+I410+I416+I421+I423+I433+I445+I457+I459+I465+I467+I478+I484+I487+I489+I493+I496+I499+I463</f>
        <v>0</v>
      </c>
      <c r="L501" s="23"/>
      <c r="M501" s="37"/>
      <c r="N501" s="154"/>
      <c r="O501" s="26"/>
      <c r="P501" s="26"/>
    </row>
    <row r="502" spans="1:20" ht="17.25" customHeight="1" x14ac:dyDescent="0.2">
      <c r="A502" s="13"/>
      <c r="B502" s="48"/>
      <c r="C502" s="185"/>
      <c r="D502" s="56"/>
      <c r="E502" s="14"/>
      <c r="F502" s="15" t="s">
        <v>11</v>
      </c>
      <c r="G502" s="14"/>
      <c r="H502" s="14"/>
      <c r="I502" s="186" t="s">
        <v>200</v>
      </c>
      <c r="J502" s="187"/>
      <c r="K502" s="175">
        <f>J145+J184+J197+J204+J211+J216+J221+J255+J267+J329+J336+J341+J344+J354+J367+J373+J382+J384+J386+J389+J395+J398+J402+J410+J416+J421+J423+J433+J445+J457+J459+J465+J467+J478+J484+J487+J489+J493+J496+J499+J463</f>
        <v>0</v>
      </c>
      <c r="L502" s="38"/>
      <c r="M502" s="123"/>
      <c r="N502" s="35"/>
      <c r="O502" s="127"/>
      <c r="P502" s="26"/>
    </row>
    <row r="503" spans="1:20" ht="15.75" customHeight="1" x14ac:dyDescent="0.25">
      <c r="A503" s="13"/>
      <c r="B503" s="48"/>
      <c r="C503" s="185"/>
      <c r="D503" s="56"/>
      <c r="E503" s="14"/>
      <c r="F503" s="16">
        <f>'BDI COMPOSIÇÃO ANALITICA'!E16</f>
        <v>0</v>
      </c>
      <c r="G503" s="14"/>
      <c r="H503" s="14"/>
      <c r="I503" s="186" t="s">
        <v>201</v>
      </c>
      <c r="J503" s="187"/>
      <c r="K503" s="175">
        <f>K501+K502</f>
        <v>0</v>
      </c>
      <c r="L503" s="21"/>
      <c r="M503" s="21"/>
      <c r="N503" s="58"/>
      <c r="O503" s="127"/>
      <c r="P503" s="26"/>
    </row>
    <row r="504" spans="1:20" ht="18.75" customHeight="1" x14ac:dyDescent="0.2">
      <c r="A504" s="13"/>
      <c r="B504" s="48"/>
      <c r="C504" s="185"/>
      <c r="D504" s="56"/>
      <c r="E504" s="14"/>
      <c r="F504" s="14"/>
      <c r="G504" s="14"/>
      <c r="H504" s="14"/>
      <c r="I504" s="186" t="s">
        <v>202</v>
      </c>
      <c r="J504" s="187"/>
      <c r="K504" s="175">
        <f>K503*F503</f>
        <v>0</v>
      </c>
      <c r="L504" s="1"/>
      <c r="M504" s="21"/>
      <c r="N504" s="1"/>
    </row>
    <row r="505" spans="1:20" ht="18" customHeight="1" x14ac:dyDescent="0.2">
      <c r="A505" s="17"/>
      <c r="B505" s="49"/>
      <c r="C505" s="62"/>
      <c r="D505" s="57"/>
      <c r="E505" s="18"/>
      <c r="F505" s="18"/>
      <c r="G505" s="18"/>
      <c r="H505" s="18"/>
      <c r="I505" s="194" t="s">
        <v>1100</v>
      </c>
      <c r="J505" s="194"/>
      <c r="K505" s="27">
        <f>K503+K504</f>
        <v>0</v>
      </c>
      <c r="L505" s="1"/>
      <c r="M505" s="21"/>
      <c r="N505" s="1"/>
      <c r="S505" s="69"/>
    </row>
    <row r="506" spans="1:20" ht="18" customHeight="1" x14ac:dyDescent="0.2">
      <c r="A506" s="195" t="s">
        <v>1101</v>
      </c>
      <c r="B506" s="195"/>
      <c r="C506" s="195"/>
      <c r="D506" s="195"/>
      <c r="E506" s="195"/>
      <c r="F506" s="195"/>
      <c r="G506" s="195"/>
      <c r="H506" s="195"/>
      <c r="I506" s="195"/>
      <c r="J506" s="195"/>
      <c r="K506" s="157">
        <f>K505+K143</f>
        <v>0</v>
      </c>
      <c r="L506" s="1"/>
      <c r="M506" s="21"/>
      <c r="N506" s="1"/>
      <c r="S506" s="69"/>
    </row>
    <row r="507" spans="1:20" ht="12.75" customHeight="1" x14ac:dyDescent="0.2">
      <c r="A507" s="196" t="s">
        <v>1297</v>
      </c>
      <c r="B507" s="197"/>
      <c r="C507" s="197"/>
      <c r="D507" s="197"/>
      <c r="E507" s="197"/>
      <c r="F507" s="197"/>
      <c r="G507" s="197"/>
      <c r="H507" s="197"/>
      <c r="I507" s="197"/>
      <c r="J507" s="197"/>
      <c r="K507" s="198"/>
      <c r="L507" s="1"/>
      <c r="M507" s="1"/>
      <c r="N507" s="1"/>
    </row>
    <row r="508" spans="1:20" ht="12.75" customHeight="1" thickBot="1" x14ac:dyDescent="0.25">
      <c r="A508" s="199" t="s">
        <v>37</v>
      </c>
      <c r="B508" s="200"/>
      <c r="C508" s="200"/>
      <c r="D508" s="200"/>
      <c r="E508" s="200"/>
      <c r="F508" s="200"/>
      <c r="G508" s="200"/>
      <c r="H508" s="200"/>
      <c r="I508" s="200"/>
      <c r="J508" s="200"/>
      <c r="K508" s="201"/>
      <c r="L508" s="1"/>
      <c r="M508" s="21"/>
      <c r="N508" s="21"/>
      <c r="O508" s="26"/>
    </row>
    <row r="509" spans="1:20" ht="12.75" customHeight="1" x14ac:dyDescent="0.2">
      <c r="A509" s="202" t="s">
        <v>1296</v>
      </c>
      <c r="B509" s="203"/>
      <c r="C509" s="203"/>
      <c r="D509" s="203"/>
      <c r="E509" s="203"/>
      <c r="F509" s="203"/>
      <c r="G509" s="203"/>
      <c r="H509" s="203"/>
      <c r="I509" s="203"/>
      <c r="J509" s="203"/>
      <c r="K509" s="204"/>
      <c r="L509" s="1"/>
      <c r="M509" s="1"/>
      <c r="N509" s="1"/>
    </row>
    <row r="510" spans="1:20" ht="12.75" customHeight="1" thickBot="1" x14ac:dyDescent="0.25">
      <c r="A510" s="205"/>
      <c r="B510" s="206"/>
      <c r="C510" s="206"/>
      <c r="D510" s="206"/>
      <c r="E510" s="206"/>
      <c r="F510" s="206"/>
      <c r="G510" s="206"/>
      <c r="H510" s="206"/>
      <c r="I510" s="206"/>
      <c r="J510" s="206"/>
      <c r="K510" s="207"/>
      <c r="L510" s="1"/>
      <c r="M510" s="1"/>
      <c r="N510" s="1"/>
      <c r="O510" s="26"/>
    </row>
    <row r="511" spans="1:20" ht="12.75" customHeight="1" x14ac:dyDescent="0.2">
      <c r="L511" s="1"/>
      <c r="M511" s="1"/>
      <c r="N511" s="1"/>
      <c r="Q511" s="25"/>
    </row>
    <row r="512" spans="1:20" ht="12.75" customHeight="1" x14ac:dyDescent="0.2">
      <c r="B512" s="50"/>
      <c r="C512" s="63"/>
      <c r="D512" s="41"/>
      <c r="E512" s="19"/>
      <c r="F512" s="19"/>
      <c r="G512" s="19"/>
      <c r="H512" s="20"/>
      <c r="I512" s="20"/>
      <c r="J512" s="20"/>
      <c r="K512" s="20"/>
      <c r="L512" s="1"/>
      <c r="M512" s="21"/>
      <c r="N512" s="1"/>
    </row>
    <row r="513" spans="1:17" ht="12.75" customHeight="1" x14ac:dyDescent="0.2">
      <c r="A513" s="2"/>
      <c r="B513" s="51"/>
      <c r="C513" s="64"/>
      <c r="D513" s="42"/>
      <c r="E513" s="3"/>
      <c r="F513" s="3"/>
      <c r="G513" s="3"/>
      <c r="H513" s="1"/>
      <c r="I513" s="1"/>
      <c r="J513" s="1"/>
      <c r="K513" s="1"/>
      <c r="L513" s="1"/>
      <c r="M513" s="1"/>
      <c r="N513" s="1"/>
    </row>
    <row r="514" spans="1:17" ht="12.75" customHeight="1" x14ac:dyDescent="0.2">
      <c r="A514" s="2"/>
      <c r="B514" s="51"/>
      <c r="C514" s="64"/>
      <c r="D514" s="42"/>
      <c r="E514" s="3"/>
      <c r="F514" s="3"/>
      <c r="G514" s="3"/>
      <c r="H514" s="1"/>
      <c r="I514" s="1"/>
      <c r="J514" s="1"/>
      <c r="K514" s="1"/>
      <c r="L514" s="1"/>
      <c r="M514" s="1"/>
      <c r="N514" s="1"/>
    </row>
    <row r="515" spans="1:17" ht="12.75" customHeight="1" x14ac:dyDescent="0.2">
      <c r="A515" s="2"/>
      <c r="B515" s="51"/>
      <c r="C515" s="64"/>
      <c r="D515" s="42"/>
      <c r="E515" s="3"/>
      <c r="F515" s="3"/>
      <c r="G515" s="3"/>
      <c r="H515" s="1"/>
      <c r="I515" s="1"/>
      <c r="J515" s="1"/>
      <c r="K515" s="1"/>
      <c r="L515" s="1"/>
      <c r="M515" s="1"/>
      <c r="N515" s="1"/>
    </row>
    <row r="516" spans="1:17" ht="12.75" customHeight="1" x14ac:dyDescent="0.2">
      <c r="A516" s="2"/>
      <c r="B516" s="51"/>
      <c r="C516" s="64"/>
      <c r="D516" s="42"/>
      <c r="E516" s="3"/>
      <c r="F516" s="3"/>
      <c r="G516" s="3"/>
      <c r="H516" s="1"/>
      <c r="I516" s="1"/>
      <c r="J516" s="1"/>
      <c r="K516" s="1"/>
      <c r="L516" s="1"/>
      <c r="M516" s="1"/>
      <c r="N516" s="1"/>
      <c r="P516" s="26"/>
      <c r="Q516" s="26"/>
    </row>
    <row r="517" spans="1:17" ht="12.75" customHeight="1" x14ac:dyDescent="0.2">
      <c r="A517" s="2"/>
      <c r="B517" s="51"/>
      <c r="C517" s="64"/>
      <c r="D517" s="42"/>
      <c r="E517" s="3"/>
      <c r="F517" s="3"/>
      <c r="G517" s="3"/>
      <c r="H517" s="1"/>
      <c r="I517" s="1"/>
      <c r="J517" s="1"/>
      <c r="K517" s="1"/>
      <c r="L517" s="1"/>
      <c r="M517" s="1"/>
      <c r="N517" s="1"/>
      <c r="Q517" s="26"/>
    </row>
    <row r="518" spans="1:17" ht="12.75" customHeight="1" x14ac:dyDescent="0.2">
      <c r="A518" s="2"/>
      <c r="B518" s="51"/>
      <c r="C518" s="64"/>
      <c r="D518" s="42"/>
      <c r="E518" s="3"/>
      <c r="F518" s="3"/>
      <c r="G518" s="3"/>
      <c r="H518" s="1"/>
      <c r="I518" s="1"/>
      <c r="J518" s="1"/>
      <c r="K518" s="1"/>
      <c r="L518" s="1"/>
      <c r="M518" s="1"/>
      <c r="N518" s="1"/>
    </row>
    <row r="519" spans="1:17" ht="12.75" customHeight="1" x14ac:dyDescent="0.2">
      <c r="A519" s="2"/>
      <c r="B519" s="51"/>
      <c r="C519" s="64"/>
      <c r="D519" s="42"/>
      <c r="E519" s="3"/>
      <c r="F519" s="3"/>
      <c r="G519" s="3"/>
      <c r="H519" s="1"/>
      <c r="I519" s="1"/>
      <c r="J519" s="1"/>
      <c r="K519" s="1"/>
      <c r="L519" s="1"/>
      <c r="M519" s="1"/>
      <c r="N519" s="1"/>
    </row>
    <row r="520" spans="1:17" ht="12.75" customHeight="1" x14ac:dyDescent="0.2">
      <c r="A520" s="2"/>
      <c r="B520" s="51"/>
      <c r="C520" s="64"/>
      <c r="D520" s="42"/>
      <c r="E520" s="3"/>
      <c r="F520" s="3"/>
      <c r="G520" s="3"/>
      <c r="H520" s="1"/>
      <c r="I520" s="1"/>
      <c r="J520" s="1"/>
      <c r="K520" s="1"/>
      <c r="L520" s="1"/>
      <c r="M520" s="1"/>
      <c r="N520" s="1"/>
    </row>
    <row r="521" spans="1:17" ht="12.75" customHeight="1" x14ac:dyDescent="0.2">
      <c r="A521" s="2"/>
      <c r="B521" s="51"/>
      <c r="C521" s="64"/>
      <c r="D521" s="42"/>
      <c r="E521" s="3"/>
      <c r="F521" s="3"/>
      <c r="G521" s="3"/>
      <c r="H521" s="1"/>
      <c r="I521" s="1"/>
      <c r="J521" s="1"/>
      <c r="K521" s="1"/>
      <c r="L521" s="1"/>
      <c r="M521" s="1"/>
      <c r="N521" s="1"/>
    </row>
    <row r="522" spans="1:17" ht="12.75" customHeight="1" x14ac:dyDescent="0.2">
      <c r="A522" s="2"/>
      <c r="B522" s="51"/>
      <c r="C522" s="64"/>
      <c r="D522" s="42"/>
      <c r="E522" s="3"/>
      <c r="F522" s="3"/>
      <c r="G522" s="3"/>
      <c r="H522" s="1"/>
      <c r="I522" s="1"/>
      <c r="J522" s="1"/>
      <c r="K522" s="1"/>
      <c r="L522" s="1"/>
      <c r="M522" s="1"/>
      <c r="N522" s="1"/>
    </row>
    <row r="523" spans="1:17" ht="12.75" customHeight="1" x14ac:dyDescent="0.2">
      <c r="A523" s="2"/>
      <c r="B523" s="51"/>
      <c r="C523" s="64"/>
      <c r="D523" s="42"/>
      <c r="E523" s="3"/>
      <c r="F523" s="3"/>
      <c r="G523" s="3"/>
      <c r="H523" s="1"/>
      <c r="I523" s="1"/>
      <c r="J523" s="1"/>
      <c r="K523" s="1"/>
      <c r="L523" s="1"/>
      <c r="M523" s="1"/>
      <c r="N523" s="1"/>
    </row>
    <row r="524" spans="1:17" ht="12.75" customHeight="1" x14ac:dyDescent="0.2">
      <c r="A524" s="2"/>
      <c r="B524" s="51"/>
      <c r="C524" s="64"/>
      <c r="D524" s="42"/>
      <c r="E524" s="3"/>
      <c r="F524" s="3"/>
      <c r="G524" s="3"/>
      <c r="H524" s="1"/>
      <c r="I524" s="1"/>
      <c r="J524" s="1"/>
      <c r="K524" s="1"/>
      <c r="L524" s="1"/>
      <c r="M524" s="1"/>
      <c r="N524" s="1"/>
    </row>
    <row r="525" spans="1:17" ht="12.75" customHeight="1" x14ac:dyDescent="0.2">
      <c r="A525" s="2"/>
      <c r="B525" s="51"/>
      <c r="C525" s="64"/>
      <c r="D525" s="42"/>
      <c r="E525" s="3"/>
      <c r="F525" s="3"/>
      <c r="G525" s="3"/>
      <c r="H525" s="1"/>
      <c r="I525" s="1"/>
      <c r="J525" s="1"/>
      <c r="K525" s="1"/>
      <c r="L525" s="1"/>
      <c r="M525" s="1"/>
      <c r="N525" s="1"/>
    </row>
    <row r="526" spans="1:17" ht="12.75" customHeight="1" x14ac:dyDescent="0.2">
      <c r="A526" s="2"/>
      <c r="B526" s="51"/>
      <c r="C526" s="64"/>
      <c r="D526" s="42"/>
      <c r="E526" s="3"/>
      <c r="F526" s="3"/>
      <c r="G526" s="3"/>
      <c r="H526" s="1"/>
      <c r="I526" s="1"/>
      <c r="J526" s="1"/>
      <c r="K526" s="1"/>
      <c r="L526" s="1"/>
      <c r="M526" s="1"/>
      <c r="N526" s="1"/>
    </row>
    <row r="527" spans="1:17" ht="12.75" customHeight="1" x14ac:dyDescent="0.2">
      <c r="A527" s="2"/>
      <c r="B527" s="51"/>
      <c r="C527" s="64"/>
      <c r="D527" s="42"/>
      <c r="E527" s="3"/>
      <c r="F527" s="3"/>
      <c r="G527" s="3"/>
      <c r="H527" s="1"/>
      <c r="I527" s="1"/>
      <c r="J527" s="1"/>
      <c r="K527" s="1"/>
      <c r="L527" s="1"/>
      <c r="M527" s="1"/>
      <c r="N527" s="1"/>
    </row>
    <row r="528" spans="1:17" ht="12.75" customHeight="1" x14ac:dyDescent="0.2">
      <c r="A528" s="2"/>
      <c r="B528" s="51"/>
      <c r="C528" s="64"/>
      <c r="D528" s="42"/>
      <c r="E528" s="3"/>
      <c r="F528" s="3"/>
      <c r="G528" s="3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2"/>
      <c r="B529" s="51"/>
      <c r="C529" s="64"/>
      <c r="D529" s="42"/>
      <c r="E529" s="3"/>
      <c r="F529" s="3"/>
      <c r="G529" s="3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2"/>
      <c r="B530" s="51"/>
      <c r="C530" s="64"/>
      <c r="D530" s="42"/>
      <c r="E530" s="3"/>
      <c r="F530" s="3"/>
      <c r="G530" s="3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2"/>
      <c r="B531" s="51"/>
      <c r="C531" s="64"/>
      <c r="D531" s="42"/>
      <c r="E531" s="3"/>
      <c r="F531" s="3"/>
      <c r="G531" s="3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2"/>
      <c r="B532" s="51"/>
      <c r="C532" s="64"/>
      <c r="D532" s="42"/>
      <c r="E532" s="3"/>
      <c r="F532" s="3"/>
      <c r="G532" s="3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2"/>
      <c r="B533" s="51"/>
      <c r="C533" s="64"/>
      <c r="D533" s="42"/>
      <c r="E533" s="3"/>
      <c r="F533" s="3"/>
      <c r="G533" s="3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2"/>
      <c r="B534" s="51"/>
      <c r="C534" s="64"/>
      <c r="D534" s="42"/>
      <c r="E534" s="3"/>
      <c r="F534" s="3"/>
      <c r="G534" s="3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2"/>
      <c r="B535" s="51"/>
      <c r="C535" s="64"/>
      <c r="D535" s="42"/>
      <c r="E535" s="3"/>
      <c r="F535" s="3"/>
      <c r="G535" s="3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2"/>
      <c r="B536" s="51"/>
      <c r="C536" s="64"/>
      <c r="D536" s="42"/>
      <c r="E536" s="3"/>
      <c r="F536" s="3"/>
      <c r="G536" s="3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2"/>
      <c r="B537" s="51"/>
      <c r="C537" s="64"/>
      <c r="D537" s="42"/>
      <c r="E537" s="3"/>
      <c r="F537" s="3"/>
      <c r="G537" s="3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2"/>
      <c r="B538" s="51"/>
      <c r="C538" s="64"/>
      <c r="D538" s="42"/>
      <c r="E538" s="3"/>
      <c r="F538" s="3"/>
      <c r="G538" s="3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2"/>
      <c r="B539" s="51"/>
      <c r="C539" s="64"/>
      <c r="D539" s="42"/>
      <c r="E539" s="3"/>
      <c r="F539" s="3"/>
      <c r="G539" s="3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2"/>
      <c r="B540" s="51"/>
      <c r="C540" s="64"/>
      <c r="D540" s="42"/>
      <c r="E540" s="3"/>
      <c r="F540" s="3"/>
      <c r="G540" s="3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2"/>
      <c r="B541" s="51"/>
      <c r="C541" s="64"/>
      <c r="D541" s="42"/>
      <c r="E541" s="3"/>
      <c r="F541" s="3"/>
      <c r="G541" s="3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2"/>
      <c r="B542" s="51"/>
      <c r="C542" s="64"/>
      <c r="D542" s="42"/>
      <c r="E542" s="3"/>
      <c r="F542" s="3"/>
      <c r="G542" s="3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4"/>
      <c r="B543" s="51"/>
      <c r="C543" s="65"/>
      <c r="D543" s="43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4"/>
      <c r="B544" s="51"/>
      <c r="C544" s="65"/>
      <c r="D544" s="43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4"/>
      <c r="B545" s="51"/>
      <c r="C545" s="65"/>
      <c r="D545" s="43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4"/>
      <c r="B546" s="51"/>
      <c r="C546" s="65"/>
      <c r="D546" s="43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5"/>
      <c r="B547" s="51"/>
      <c r="C547" s="65"/>
      <c r="D547" s="43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5"/>
      <c r="B548" s="51"/>
      <c r="C548" s="65"/>
      <c r="D548" s="43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5"/>
      <c r="B549" s="51"/>
      <c r="C549" s="65"/>
      <c r="D549" s="43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5"/>
      <c r="B550" s="51"/>
      <c r="C550" s="65"/>
      <c r="D550" s="43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5"/>
      <c r="B551" s="51"/>
      <c r="C551" s="65"/>
      <c r="D551" s="43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5"/>
      <c r="B552" s="51"/>
      <c r="C552" s="65"/>
      <c r="D552" s="43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5"/>
      <c r="B553" s="51"/>
      <c r="C553" s="65"/>
      <c r="D553" s="43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5"/>
      <c r="B554" s="51"/>
      <c r="C554" s="65"/>
      <c r="D554" s="43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5"/>
      <c r="B555" s="51"/>
      <c r="C555" s="65"/>
      <c r="D555" s="43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5"/>
      <c r="B556" s="51"/>
      <c r="C556" s="65"/>
      <c r="D556" s="43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5"/>
      <c r="B557" s="51"/>
      <c r="C557" s="65"/>
      <c r="D557" s="43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5"/>
      <c r="B558" s="51"/>
      <c r="C558" s="65"/>
      <c r="D558" s="43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5"/>
      <c r="B559" s="51"/>
      <c r="C559" s="65"/>
      <c r="D559" s="43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5"/>
      <c r="B560" s="51"/>
      <c r="C560" s="65"/>
      <c r="D560" s="43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5"/>
      <c r="B561" s="51"/>
      <c r="C561" s="65"/>
      <c r="D561" s="43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5"/>
      <c r="B562" s="51"/>
      <c r="C562" s="65"/>
      <c r="D562" s="43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5"/>
      <c r="B563" s="51"/>
      <c r="C563" s="65"/>
      <c r="D563" s="43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5"/>
      <c r="B564" s="51"/>
      <c r="C564" s="65"/>
      <c r="D564" s="43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5"/>
      <c r="B565" s="51"/>
      <c r="C565" s="65"/>
      <c r="D565" s="43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5"/>
      <c r="B566" s="51"/>
      <c r="C566" s="65"/>
      <c r="D566" s="43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5"/>
      <c r="B567" s="51"/>
      <c r="C567" s="65"/>
      <c r="D567" s="43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5"/>
      <c r="B568" s="51"/>
      <c r="C568" s="65"/>
      <c r="D568" s="43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5"/>
      <c r="B569" s="51"/>
      <c r="C569" s="65"/>
      <c r="D569" s="43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5"/>
      <c r="B570" s="51"/>
      <c r="C570" s="65"/>
      <c r="D570" s="43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5"/>
      <c r="B571" s="51"/>
      <c r="C571" s="65"/>
      <c r="D571" s="43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5"/>
      <c r="B572" s="51"/>
      <c r="C572" s="65"/>
      <c r="D572" s="43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5"/>
      <c r="B573" s="51"/>
      <c r="C573" s="65"/>
      <c r="D573" s="43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5"/>
      <c r="B574" s="51"/>
      <c r="C574" s="65"/>
      <c r="D574" s="43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5"/>
      <c r="B575" s="51"/>
      <c r="C575" s="65"/>
      <c r="D575" s="43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5"/>
      <c r="B576" s="51"/>
      <c r="C576" s="65"/>
      <c r="D576" s="43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5"/>
      <c r="B577" s="51"/>
      <c r="C577" s="65"/>
      <c r="D577" s="43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5"/>
      <c r="B578" s="51"/>
      <c r="C578" s="65"/>
      <c r="D578" s="43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5"/>
      <c r="B579" s="51"/>
      <c r="C579" s="65"/>
      <c r="D579" s="43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5"/>
      <c r="B580" s="51"/>
      <c r="C580" s="65"/>
      <c r="D580" s="43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5"/>
      <c r="B581" s="51"/>
      <c r="C581" s="65"/>
      <c r="D581" s="43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5"/>
      <c r="B582" s="51"/>
      <c r="C582" s="65"/>
      <c r="D582" s="43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5"/>
      <c r="B583" s="51"/>
      <c r="C583" s="65"/>
      <c r="D583" s="43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5"/>
      <c r="B584" s="51"/>
      <c r="C584" s="65"/>
      <c r="D584" s="43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5"/>
      <c r="B585" s="51"/>
      <c r="C585" s="65"/>
      <c r="D585" s="43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5"/>
      <c r="B586" s="51"/>
      <c r="C586" s="65"/>
      <c r="D586" s="43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5"/>
      <c r="B587" s="51"/>
      <c r="C587" s="65"/>
      <c r="D587" s="43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5"/>
      <c r="B588" s="51"/>
      <c r="C588" s="65"/>
      <c r="D588" s="43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5"/>
      <c r="B589" s="51"/>
      <c r="C589" s="65"/>
      <c r="D589" s="43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5"/>
      <c r="B590" s="51"/>
      <c r="C590" s="65"/>
      <c r="D590" s="43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5"/>
      <c r="B591" s="51"/>
      <c r="C591" s="65"/>
      <c r="D591" s="43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5"/>
      <c r="B592" s="51"/>
      <c r="C592" s="65"/>
      <c r="D592" s="43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5"/>
      <c r="B593" s="51"/>
      <c r="C593" s="65"/>
      <c r="D593" s="43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5"/>
      <c r="B594" s="51"/>
      <c r="C594" s="65"/>
      <c r="D594" s="43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5"/>
      <c r="B595" s="51"/>
      <c r="C595" s="65"/>
      <c r="D595" s="43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5"/>
      <c r="B596" s="51"/>
      <c r="C596" s="65"/>
      <c r="D596" s="43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5"/>
      <c r="B597" s="51"/>
      <c r="C597" s="65"/>
      <c r="D597" s="43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5"/>
      <c r="B598" s="51"/>
      <c r="C598" s="65"/>
      <c r="D598" s="43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5"/>
      <c r="B599" s="51"/>
      <c r="C599" s="65"/>
      <c r="D599" s="43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5"/>
      <c r="B600" s="51"/>
      <c r="C600" s="65"/>
      <c r="D600" s="43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5"/>
      <c r="B601" s="51"/>
      <c r="C601" s="65"/>
      <c r="D601" s="43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5"/>
      <c r="B602" s="51"/>
      <c r="C602" s="65"/>
      <c r="D602" s="43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5"/>
      <c r="B603" s="51"/>
      <c r="C603" s="65"/>
      <c r="D603" s="43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5"/>
      <c r="B604" s="51"/>
      <c r="C604" s="65"/>
      <c r="D604" s="43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5"/>
      <c r="B605" s="51"/>
      <c r="C605" s="65"/>
      <c r="D605" s="43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5"/>
      <c r="B606" s="51"/>
      <c r="C606" s="65"/>
      <c r="D606" s="43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5"/>
      <c r="B607" s="51"/>
      <c r="C607" s="65"/>
      <c r="D607" s="43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5"/>
      <c r="B608" s="51"/>
      <c r="C608" s="65"/>
      <c r="D608" s="43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5"/>
      <c r="B609" s="51"/>
      <c r="C609" s="65"/>
      <c r="D609" s="43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5"/>
      <c r="B610" s="51"/>
      <c r="C610" s="65"/>
      <c r="D610" s="43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5"/>
      <c r="B611" s="51"/>
      <c r="C611" s="65"/>
      <c r="D611" s="43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5"/>
      <c r="B612" s="51"/>
      <c r="C612" s="65"/>
      <c r="D612" s="43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5"/>
      <c r="B613" s="51"/>
      <c r="C613" s="65"/>
      <c r="D613" s="43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5"/>
      <c r="B614" s="51"/>
      <c r="C614" s="65"/>
      <c r="D614" s="43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5"/>
      <c r="B615" s="51"/>
      <c r="C615" s="65"/>
      <c r="D615" s="43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5"/>
      <c r="B616" s="51"/>
      <c r="C616" s="65"/>
      <c r="D616" s="43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5"/>
      <c r="B617" s="51"/>
      <c r="C617" s="65"/>
      <c r="D617" s="43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5"/>
      <c r="B618" s="51"/>
      <c r="C618" s="65"/>
      <c r="D618" s="43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5"/>
      <c r="B619" s="51"/>
      <c r="C619" s="65"/>
      <c r="D619" s="43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5"/>
      <c r="B620" s="51"/>
      <c r="C620" s="65"/>
      <c r="D620" s="43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5"/>
      <c r="B621" s="51"/>
      <c r="C621" s="65"/>
      <c r="D621" s="43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5"/>
      <c r="B622" s="51"/>
      <c r="C622" s="65"/>
      <c r="D622" s="43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5"/>
      <c r="B623" s="51"/>
      <c r="C623" s="65"/>
      <c r="D623" s="43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5"/>
      <c r="B624" s="51"/>
      <c r="C624" s="65"/>
      <c r="D624" s="43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5"/>
      <c r="B625" s="51"/>
      <c r="C625" s="65"/>
      <c r="D625" s="43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5"/>
      <c r="B626" s="51"/>
      <c r="C626" s="65"/>
      <c r="D626" s="43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5"/>
      <c r="B627" s="51"/>
      <c r="C627" s="65"/>
      <c r="D627" s="43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5"/>
      <c r="B628" s="51"/>
      <c r="C628" s="65"/>
      <c r="D628" s="43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5"/>
      <c r="B629" s="51"/>
      <c r="C629" s="65"/>
      <c r="D629" s="43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5"/>
      <c r="B630" s="51"/>
      <c r="C630" s="65"/>
      <c r="D630" s="43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5"/>
      <c r="B631" s="51"/>
      <c r="C631" s="65"/>
      <c r="D631" s="43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5"/>
      <c r="B632" s="51"/>
      <c r="C632" s="65"/>
      <c r="D632" s="43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5"/>
      <c r="B633" s="51"/>
      <c r="C633" s="65"/>
      <c r="D633" s="43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5"/>
      <c r="B634" s="51"/>
      <c r="C634" s="65"/>
      <c r="D634" s="43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5"/>
      <c r="B635" s="51"/>
      <c r="C635" s="65"/>
      <c r="D635" s="43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5"/>
      <c r="B636" s="51"/>
      <c r="C636" s="65"/>
      <c r="D636" s="43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5"/>
      <c r="B637" s="51"/>
      <c r="C637" s="65"/>
      <c r="D637" s="43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5"/>
      <c r="B638" s="51"/>
      <c r="C638" s="65"/>
      <c r="D638" s="43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5"/>
      <c r="B639" s="51"/>
      <c r="C639" s="65"/>
      <c r="D639" s="43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5"/>
      <c r="B640" s="51"/>
      <c r="C640" s="65"/>
      <c r="D640" s="43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5"/>
      <c r="B641" s="51"/>
      <c r="C641" s="65"/>
      <c r="D641" s="43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5"/>
      <c r="B642" s="51"/>
      <c r="C642" s="65"/>
      <c r="D642" s="43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5"/>
      <c r="B643" s="51"/>
      <c r="C643" s="65"/>
      <c r="D643" s="43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5"/>
      <c r="B644" s="51"/>
      <c r="C644" s="65"/>
      <c r="D644" s="43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5"/>
      <c r="B645" s="51"/>
      <c r="C645" s="65"/>
      <c r="D645" s="43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5"/>
      <c r="B646" s="51"/>
      <c r="C646" s="65"/>
      <c r="D646" s="43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5"/>
      <c r="B647" s="51"/>
      <c r="C647" s="65"/>
      <c r="D647" s="43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5"/>
      <c r="B648" s="51"/>
      <c r="C648" s="65"/>
      <c r="D648" s="43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5"/>
      <c r="B649" s="51"/>
      <c r="C649" s="65"/>
      <c r="D649" s="43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5"/>
      <c r="B650" s="51"/>
      <c r="C650" s="65"/>
      <c r="D650" s="43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5"/>
      <c r="B651" s="51"/>
      <c r="C651" s="65"/>
      <c r="D651" s="43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5"/>
      <c r="B652" s="51"/>
      <c r="C652" s="65"/>
      <c r="D652" s="43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5"/>
      <c r="B653" s="51"/>
      <c r="C653" s="65"/>
      <c r="D653" s="43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5"/>
      <c r="B654" s="51"/>
      <c r="C654" s="65"/>
      <c r="D654" s="43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5"/>
      <c r="B655" s="51"/>
      <c r="C655" s="65"/>
      <c r="D655" s="43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5"/>
      <c r="B656" s="51"/>
      <c r="C656" s="65"/>
      <c r="D656" s="43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5"/>
      <c r="B657" s="51"/>
      <c r="C657" s="65"/>
      <c r="D657" s="43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5"/>
      <c r="B658" s="51"/>
      <c r="C658" s="65"/>
      <c r="D658" s="43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5"/>
      <c r="B659" s="51"/>
      <c r="C659" s="65"/>
      <c r="D659" s="43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5"/>
      <c r="B660" s="51"/>
      <c r="C660" s="65"/>
      <c r="D660" s="43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5"/>
      <c r="B661" s="51"/>
      <c r="C661" s="65"/>
      <c r="D661" s="43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5"/>
      <c r="B662" s="51"/>
      <c r="C662" s="65"/>
      <c r="D662" s="43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5"/>
      <c r="B663" s="51"/>
      <c r="C663" s="65"/>
      <c r="D663" s="43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5"/>
      <c r="B664" s="51"/>
      <c r="C664" s="65"/>
      <c r="D664" s="43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5"/>
      <c r="B665" s="51"/>
      <c r="C665" s="65"/>
      <c r="D665" s="43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5"/>
      <c r="B666" s="51"/>
      <c r="C666" s="65"/>
      <c r="D666" s="43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5"/>
      <c r="B667" s="51"/>
      <c r="C667" s="65"/>
      <c r="D667" s="43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5"/>
      <c r="B668" s="51"/>
      <c r="C668" s="65"/>
      <c r="D668" s="43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5"/>
      <c r="B669" s="51"/>
      <c r="C669" s="65"/>
      <c r="D669" s="43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4"/>
      <c r="B670" s="51"/>
      <c r="C670" s="65"/>
      <c r="D670" s="43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4"/>
      <c r="B671" s="51"/>
      <c r="C671" s="65"/>
      <c r="D671" s="43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4"/>
      <c r="B672" s="51"/>
      <c r="C672" s="65"/>
      <c r="D672" s="43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4"/>
      <c r="B673" s="51"/>
      <c r="C673" s="65"/>
      <c r="D673" s="43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4"/>
      <c r="B674" s="51"/>
      <c r="C674" s="65"/>
      <c r="D674" s="43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4"/>
      <c r="B675" s="51"/>
      <c r="C675" s="65"/>
      <c r="D675" s="43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4"/>
      <c r="B676" s="51"/>
      <c r="C676" s="65"/>
      <c r="D676" s="43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4"/>
      <c r="B677" s="51"/>
      <c r="C677" s="65"/>
      <c r="D677" s="43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4"/>
      <c r="B678" s="51"/>
      <c r="C678" s="65"/>
      <c r="D678" s="43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4"/>
      <c r="B679" s="51"/>
      <c r="C679" s="65"/>
      <c r="D679" s="43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4"/>
      <c r="B680" s="51"/>
      <c r="C680" s="65"/>
      <c r="D680" s="43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4"/>
      <c r="B681" s="51"/>
      <c r="C681" s="65"/>
      <c r="D681" s="43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4"/>
      <c r="B682" s="51"/>
      <c r="C682" s="65"/>
      <c r="D682" s="43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4"/>
      <c r="B683" s="51"/>
      <c r="C683" s="65"/>
      <c r="D683" s="43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4"/>
      <c r="B684" s="51"/>
      <c r="C684" s="65"/>
      <c r="D684" s="43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4"/>
      <c r="B685" s="51"/>
      <c r="C685" s="65"/>
      <c r="D685" s="43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4"/>
      <c r="B686" s="51"/>
      <c r="C686" s="65"/>
      <c r="D686" s="43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4"/>
      <c r="B687" s="51"/>
      <c r="C687" s="65"/>
      <c r="D687" s="43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4"/>
      <c r="B688" s="51"/>
      <c r="C688" s="65"/>
      <c r="D688" s="43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4"/>
      <c r="B689" s="51"/>
      <c r="C689" s="65"/>
      <c r="D689" s="43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4"/>
      <c r="B690" s="51"/>
      <c r="C690" s="65"/>
      <c r="D690" s="43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4"/>
      <c r="B691" s="51"/>
      <c r="C691" s="65"/>
      <c r="D691" s="43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4"/>
      <c r="B692" s="51"/>
      <c r="C692" s="65"/>
      <c r="D692" s="43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4"/>
      <c r="B693" s="51"/>
      <c r="C693" s="65"/>
      <c r="D693" s="43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4"/>
      <c r="B694" s="51"/>
      <c r="C694" s="65"/>
      <c r="D694" s="43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4"/>
      <c r="B695" s="51"/>
      <c r="C695" s="65"/>
      <c r="D695" s="43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4"/>
      <c r="B696" s="51"/>
      <c r="C696" s="65"/>
      <c r="D696" s="43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4"/>
      <c r="B697" s="51"/>
      <c r="C697" s="65"/>
      <c r="D697" s="43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4"/>
      <c r="B698" s="51"/>
      <c r="C698" s="65"/>
      <c r="D698" s="43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4"/>
      <c r="B699" s="51"/>
      <c r="C699" s="65"/>
      <c r="D699" s="43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4"/>
      <c r="B700" s="51"/>
      <c r="C700" s="65"/>
      <c r="D700" s="43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4"/>
      <c r="B701" s="51"/>
      <c r="C701" s="65"/>
      <c r="D701" s="43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4"/>
      <c r="B702" s="51"/>
      <c r="C702" s="65"/>
      <c r="D702" s="43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4"/>
      <c r="B703" s="51"/>
      <c r="C703" s="65"/>
      <c r="D703" s="43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4"/>
      <c r="B704" s="51"/>
      <c r="C704" s="65"/>
      <c r="D704" s="43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4"/>
      <c r="B705" s="51"/>
      <c r="C705" s="65"/>
      <c r="D705" s="43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4"/>
      <c r="B706" s="51"/>
      <c r="C706" s="65"/>
      <c r="D706" s="43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4"/>
      <c r="B707" s="51"/>
      <c r="C707" s="65"/>
      <c r="D707" s="43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4"/>
      <c r="B708" s="51"/>
      <c r="C708" s="65"/>
      <c r="D708" s="43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4"/>
      <c r="B709" s="51"/>
      <c r="C709" s="65"/>
      <c r="D709" s="43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4"/>
      <c r="B710" s="51"/>
      <c r="C710" s="65"/>
      <c r="D710" s="43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customHeight="1" x14ac:dyDescent="0.2">
      <c r="A711" s="4"/>
      <c r="B711" s="51"/>
      <c r="C711" s="65"/>
      <c r="D711" s="43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 customHeight="1" x14ac:dyDescent="0.2">
      <c r="A712" s="4"/>
      <c r="B712" s="51"/>
      <c r="C712" s="65"/>
      <c r="D712" s="43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 customHeight="1" x14ac:dyDescent="0.2">
      <c r="A713" s="4"/>
      <c r="B713" s="51"/>
      <c r="C713" s="65"/>
      <c r="D713" s="43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 customHeight="1" x14ac:dyDescent="0.2">
      <c r="A714" s="4"/>
      <c r="B714" s="51"/>
      <c r="C714" s="65"/>
      <c r="D714" s="43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 customHeight="1" x14ac:dyDescent="0.2">
      <c r="A715" s="4"/>
      <c r="B715" s="51"/>
      <c r="C715" s="65"/>
      <c r="D715" s="43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 customHeight="1" x14ac:dyDescent="0.2">
      <c r="A716" s="4"/>
      <c r="B716" s="51"/>
      <c r="C716" s="65"/>
      <c r="D716" s="43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 customHeight="1" x14ac:dyDescent="0.2">
      <c r="A717" s="4"/>
      <c r="B717" s="51"/>
      <c r="C717" s="65"/>
      <c r="D717" s="43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 customHeight="1" x14ac:dyDescent="0.2">
      <c r="A718" s="4"/>
      <c r="B718" s="51"/>
      <c r="C718" s="65"/>
      <c r="D718" s="43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 customHeight="1" x14ac:dyDescent="0.2">
      <c r="A719" s="4"/>
      <c r="B719" s="51"/>
      <c r="C719" s="65"/>
      <c r="D719" s="43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 customHeight="1" x14ac:dyDescent="0.2">
      <c r="A720" s="4"/>
      <c r="B720" s="51"/>
      <c r="C720" s="65"/>
      <c r="D720" s="43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 customHeight="1" x14ac:dyDescent="0.2">
      <c r="A721" s="4"/>
      <c r="B721" s="51"/>
      <c r="C721" s="65"/>
      <c r="D721" s="43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 customHeight="1" x14ac:dyDescent="0.2">
      <c r="A722" s="4"/>
      <c r="B722" s="51"/>
      <c r="C722" s="65"/>
      <c r="D722" s="43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 customHeight="1" x14ac:dyDescent="0.2">
      <c r="A723" s="4"/>
      <c r="B723" s="51"/>
      <c r="C723" s="65"/>
      <c r="D723" s="43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 customHeight="1" x14ac:dyDescent="0.2">
      <c r="A724" s="4"/>
      <c r="B724" s="51"/>
      <c r="C724" s="65"/>
      <c r="D724" s="43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 customHeight="1" x14ac:dyDescent="0.2">
      <c r="A725" s="4"/>
      <c r="B725" s="51"/>
      <c r="C725" s="65"/>
      <c r="D725" s="43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 customHeight="1" x14ac:dyDescent="0.2">
      <c r="A726" s="4"/>
      <c r="B726" s="51"/>
      <c r="C726" s="65"/>
      <c r="D726" s="43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 customHeight="1" x14ac:dyDescent="0.2">
      <c r="A727" s="4"/>
      <c r="B727" s="51"/>
      <c r="C727" s="65"/>
      <c r="D727" s="43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 customHeight="1" x14ac:dyDescent="0.2">
      <c r="A728" s="4"/>
      <c r="B728" s="51"/>
      <c r="C728" s="65"/>
      <c r="D728" s="43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 customHeight="1" x14ac:dyDescent="0.2">
      <c r="A729" s="4"/>
      <c r="B729" s="51"/>
      <c r="C729" s="65"/>
      <c r="D729" s="43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 customHeight="1" x14ac:dyDescent="0.2">
      <c r="A730" s="4"/>
      <c r="B730" s="51"/>
      <c r="C730" s="65"/>
      <c r="D730" s="43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 customHeight="1" x14ac:dyDescent="0.2">
      <c r="A731" s="4"/>
      <c r="B731" s="51"/>
      <c r="C731" s="65"/>
      <c r="D731" s="43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 customHeight="1" x14ac:dyDescent="0.2">
      <c r="A732" s="4"/>
      <c r="B732" s="51"/>
      <c r="C732" s="65"/>
      <c r="D732" s="43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 customHeight="1" x14ac:dyDescent="0.2">
      <c r="A733" s="4"/>
      <c r="B733" s="51"/>
      <c r="C733" s="65"/>
      <c r="D733" s="43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 customHeight="1" x14ac:dyDescent="0.2">
      <c r="A734" s="4"/>
      <c r="B734" s="51"/>
      <c r="C734" s="65"/>
      <c r="D734" s="43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 customHeight="1" x14ac:dyDescent="0.2">
      <c r="A735" s="4"/>
      <c r="B735" s="51"/>
      <c r="C735" s="65"/>
      <c r="D735" s="43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 customHeight="1" x14ac:dyDescent="0.2">
      <c r="A736" s="4"/>
      <c r="B736" s="51"/>
      <c r="C736" s="65"/>
      <c r="D736" s="43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 customHeight="1" x14ac:dyDescent="0.2">
      <c r="A737" s="4"/>
      <c r="B737" s="51"/>
      <c r="C737" s="65"/>
      <c r="D737" s="43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 customHeight="1" x14ac:dyDescent="0.2">
      <c r="A738" s="4"/>
      <c r="B738" s="51"/>
      <c r="C738" s="65"/>
      <c r="D738" s="43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 customHeight="1" x14ac:dyDescent="0.2">
      <c r="A739" s="4"/>
      <c r="B739" s="51"/>
      <c r="C739" s="65"/>
      <c r="D739" s="43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 customHeight="1" x14ac:dyDescent="0.2">
      <c r="A740" s="4"/>
      <c r="B740" s="51"/>
      <c r="C740" s="65"/>
      <c r="D740" s="43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 customHeight="1" x14ac:dyDescent="0.2">
      <c r="A741" s="4"/>
      <c r="B741" s="51"/>
      <c r="C741" s="65"/>
      <c r="D741" s="43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 customHeight="1" x14ac:dyDescent="0.2">
      <c r="A742" s="4"/>
      <c r="B742" s="51"/>
      <c r="C742" s="65"/>
      <c r="D742" s="43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 customHeight="1" x14ac:dyDescent="0.2">
      <c r="A743" s="4"/>
      <c r="B743" s="51"/>
      <c r="C743" s="65"/>
      <c r="D743" s="43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 customHeight="1" x14ac:dyDescent="0.2">
      <c r="A744" s="4"/>
      <c r="B744" s="51"/>
      <c r="C744" s="65"/>
      <c r="D744" s="43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 customHeight="1" x14ac:dyDescent="0.2">
      <c r="A745" s="4"/>
      <c r="B745" s="51"/>
      <c r="C745" s="65"/>
      <c r="D745" s="43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 customHeight="1" x14ac:dyDescent="0.2">
      <c r="A746" s="4"/>
      <c r="B746" s="51"/>
      <c r="C746" s="65"/>
      <c r="D746" s="43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 customHeight="1" x14ac:dyDescent="0.2">
      <c r="A747" s="4"/>
      <c r="B747" s="51"/>
      <c r="C747" s="65"/>
      <c r="D747" s="43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 customHeight="1" x14ac:dyDescent="0.2">
      <c r="A748" s="4"/>
      <c r="B748" s="51"/>
      <c r="C748" s="65"/>
      <c r="D748" s="43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 customHeight="1" x14ac:dyDescent="0.2">
      <c r="A749" s="4"/>
      <c r="B749" s="51"/>
      <c r="C749" s="65"/>
      <c r="D749" s="43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 customHeight="1" x14ac:dyDescent="0.2">
      <c r="A750" s="4"/>
      <c r="B750" s="51"/>
      <c r="C750" s="65"/>
      <c r="D750" s="43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 customHeight="1" x14ac:dyDescent="0.2">
      <c r="A751" s="4"/>
      <c r="B751" s="51"/>
      <c r="C751" s="65"/>
      <c r="D751" s="43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 customHeight="1" x14ac:dyDescent="0.2">
      <c r="A752" s="4"/>
      <c r="B752" s="51"/>
      <c r="C752" s="65"/>
      <c r="D752" s="43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 customHeight="1" x14ac:dyDescent="0.2">
      <c r="A753" s="4"/>
      <c r="B753" s="51"/>
      <c r="C753" s="65"/>
      <c r="D753" s="43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 customHeight="1" x14ac:dyDescent="0.2">
      <c r="A754" s="4"/>
      <c r="B754" s="51"/>
      <c r="C754" s="65"/>
      <c r="D754" s="43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 customHeight="1" x14ac:dyDescent="0.2">
      <c r="A755" s="4"/>
      <c r="B755" s="51"/>
      <c r="C755" s="65"/>
      <c r="D755" s="43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 customHeight="1" x14ac:dyDescent="0.2">
      <c r="A756" s="4"/>
      <c r="B756" s="51"/>
      <c r="C756" s="65"/>
      <c r="D756" s="43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 customHeight="1" x14ac:dyDescent="0.2">
      <c r="A757" s="4"/>
      <c r="B757" s="51"/>
      <c r="C757" s="65"/>
      <c r="D757" s="43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 customHeight="1" x14ac:dyDescent="0.2">
      <c r="A758" s="4"/>
      <c r="B758" s="51"/>
      <c r="C758" s="65"/>
      <c r="D758" s="43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 customHeight="1" x14ac:dyDescent="0.2">
      <c r="A759" s="4"/>
      <c r="B759" s="51"/>
      <c r="C759" s="65"/>
      <c r="D759" s="43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 customHeight="1" x14ac:dyDescent="0.2">
      <c r="A760" s="4"/>
      <c r="B760" s="51"/>
      <c r="C760" s="65"/>
      <c r="D760" s="43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 customHeight="1" x14ac:dyDescent="0.2">
      <c r="A761" s="4"/>
      <c r="B761" s="51"/>
      <c r="C761" s="65"/>
      <c r="D761" s="43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 customHeight="1" x14ac:dyDescent="0.2">
      <c r="A762" s="4"/>
      <c r="B762" s="51"/>
      <c r="C762" s="65"/>
      <c r="D762" s="43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 customHeight="1" x14ac:dyDescent="0.2">
      <c r="A763" s="4"/>
      <c r="B763" s="51"/>
      <c r="C763" s="65"/>
      <c r="D763" s="43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 customHeight="1" x14ac:dyDescent="0.2">
      <c r="A764" s="4"/>
      <c r="B764" s="51"/>
      <c r="C764" s="65"/>
      <c r="D764" s="43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 customHeight="1" x14ac:dyDescent="0.2">
      <c r="A765" s="4"/>
      <c r="B765" s="51"/>
      <c r="C765" s="65"/>
      <c r="D765" s="43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 customHeight="1" x14ac:dyDescent="0.2">
      <c r="A766" s="4"/>
      <c r="B766" s="51"/>
      <c r="C766" s="65"/>
      <c r="D766" s="43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 customHeight="1" x14ac:dyDescent="0.2">
      <c r="A767" s="4"/>
      <c r="B767" s="51"/>
      <c r="C767" s="65"/>
      <c r="D767" s="43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 customHeight="1" x14ac:dyDescent="0.2">
      <c r="A768" s="4"/>
      <c r="B768" s="51"/>
      <c r="C768" s="65"/>
      <c r="D768" s="43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 customHeight="1" x14ac:dyDescent="0.2">
      <c r="A769" s="4"/>
      <c r="B769" s="51"/>
      <c r="C769" s="65"/>
      <c r="D769" s="43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 customHeight="1" x14ac:dyDescent="0.2">
      <c r="A770" s="4"/>
      <c r="B770" s="51"/>
      <c r="C770" s="65"/>
      <c r="D770" s="43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 customHeight="1" x14ac:dyDescent="0.2">
      <c r="A771" s="4"/>
      <c r="B771" s="51"/>
      <c r="C771" s="65"/>
      <c r="D771" s="43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 customHeight="1" x14ac:dyDescent="0.2">
      <c r="A772" s="4"/>
      <c r="B772" s="51"/>
      <c r="C772" s="65"/>
      <c r="D772" s="43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 customHeight="1" x14ac:dyDescent="0.2">
      <c r="A773" s="4"/>
      <c r="B773" s="51"/>
      <c r="C773" s="65"/>
      <c r="D773" s="43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 customHeight="1" x14ac:dyDescent="0.2">
      <c r="A774" s="4"/>
      <c r="B774" s="51"/>
      <c r="C774" s="65"/>
      <c r="D774" s="43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 customHeight="1" x14ac:dyDescent="0.2">
      <c r="A775" s="4"/>
      <c r="B775" s="51"/>
      <c r="C775" s="65"/>
      <c r="D775" s="43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 customHeight="1" x14ac:dyDescent="0.2">
      <c r="A776" s="4"/>
      <c r="B776" s="51"/>
      <c r="C776" s="65"/>
      <c r="D776" s="43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 customHeight="1" x14ac:dyDescent="0.2">
      <c r="A777" s="4"/>
      <c r="B777" s="51"/>
      <c r="C777" s="65"/>
      <c r="D777" s="43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 customHeight="1" x14ac:dyDescent="0.2">
      <c r="A778" s="4"/>
      <c r="B778" s="51"/>
      <c r="C778" s="65"/>
      <c r="D778" s="43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 customHeight="1" x14ac:dyDescent="0.2">
      <c r="A779" s="4"/>
      <c r="B779" s="51"/>
      <c r="C779" s="65"/>
      <c r="D779" s="43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 customHeight="1" x14ac:dyDescent="0.2">
      <c r="A780" s="4"/>
      <c r="B780" s="51"/>
      <c r="C780" s="65"/>
      <c r="D780" s="43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 customHeight="1" x14ac:dyDescent="0.2">
      <c r="A781" s="4"/>
      <c r="B781" s="51"/>
      <c r="C781" s="65"/>
      <c r="D781" s="43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 customHeight="1" x14ac:dyDescent="0.2">
      <c r="A782" s="4"/>
      <c r="B782" s="51"/>
      <c r="C782" s="65"/>
      <c r="D782" s="43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 customHeight="1" x14ac:dyDescent="0.2">
      <c r="A783" s="4"/>
      <c r="B783" s="51"/>
      <c r="C783" s="65"/>
      <c r="D783" s="43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 customHeight="1" x14ac:dyDescent="0.2">
      <c r="A784" s="4"/>
      <c r="B784" s="51"/>
      <c r="C784" s="65"/>
      <c r="D784" s="43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 customHeight="1" x14ac:dyDescent="0.2">
      <c r="A785" s="4"/>
      <c r="B785" s="51"/>
      <c r="C785" s="65"/>
      <c r="D785" s="43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 customHeight="1" x14ac:dyDescent="0.2">
      <c r="A786" s="4"/>
      <c r="B786" s="51"/>
      <c r="C786" s="65"/>
      <c r="D786" s="43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 customHeight="1" x14ac:dyDescent="0.2">
      <c r="A787" s="4"/>
      <c r="B787" s="51"/>
      <c r="C787" s="65"/>
      <c r="D787" s="43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 customHeight="1" x14ac:dyDescent="0.2">
      <c r="A788" s="4"/>
      <c r="B788" s="51"/>
      <c r="C788" s="65"/>
      <c r="D788" s="43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 customHeight="1" x14ac:dyDescent="0.2">
      <c r="A789" s="4"/>
      <c r="B789" s="51"/>
      <c r="C789" s="65"/>
      <c r="D789" s="43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 customHeight="1" x14ac:dyDescent="0.2">
      <c r="A790" s="4"/>
      <c r="B790" s="51"/>
      <c r="C790" s="65"/>
      <c r="D790" s="43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 customHeight="1" x14ac:dyDescent="0.2">
      <c r="A791" s="4"/>
      <c r="B791" s="51"/>
      <c r="C791" s="65"/>
      <c r="D791" s="43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 customHeight="1" x14ac:dyDescent="0.2">
      <c r="A792" s="4"/>
      <c r="B792" s="51"/>
      <c r="C792" s="65"/>
      <c r="D792" s="43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 customHeight="1" x14ac:dyDescent="0.2">
      <c r="A793" s="4"/>
      <c r="B793" s="51"/>
      <c r="C793" s="65"/>
      <c r="D793" s="43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 customHeight="1" x14ac:dyDescent="0.2">
      <c r="A794" s="4"/>
      <c r="B794" s="51"/>
      <c r="C794" s="65"/>
      <c r="D794" s="43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 customHeight="1" x14ac:dyDescent="0.2">
      <c r="A795" s="4"/>
      <c r="B795" s="51"/>
      <c r="C795" s="65"/>
      <c r="D795" s="43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 customHeight="1" x14ac:dyDescent="0.2">
      <c r="A796" s="4"/>
      <c r="B796" s="51"/>
      <c r="C796" s="65"/>
      <c r="D796" s="43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 customHeight="1" x14ac:dyDescent="0.2">
      <c r="A797" s="4"/>
      <c r="B797" s="51"/>
      <c r="C797" s="65"/>
      <c r="D797" s="43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 customHeight="1" x14ac:dyDescent="0.2">
      <c r="A798" s="4"/>
      <c r="B798" s="51"/>
      <c r="C798" s="65"/>
      <c r="D798" s="43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 customHeight="1" x14ac:dyDescent="0.2">
      <c r="A799" s="4"/>
      <c r="B799" s="51"/>
      <c r="C799" s="65"/>
      <c r="D799" s="43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 customHeight="1" x14ac:dyDescent="0.2">
      <c r="A800" s="4"/>
      <c r="B800" s="51"/>
      <c r="C800" s="65"/>
      <c r="D800" s="43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 customHeight="1" x14ac:dyDescent="0.2">
      <c r="A801" s="4"/>
      <c r="B801" s="51"/>
      <c r="C801" s="65"/>
      <c r="D801" s="43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 customHeight="1" x14ac:dyDescent="0.2">
      <c r="A802" s="4"/>
      <c r="B802" s="51"/>
      <c r="C802" s="65"/>
      <c r="D802" s="43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 customHeight="1" x14ac:dyDescent="0.2">
      <c r="A803" s="4"/>
      <c r="B803" s="51"/>
      <c r="C803" s="65"/>
      <c r="D803" s="43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 customHeight="1" x14ac:dyDescent="0.2">
      <c r="A804" s="4"/>
      <c r="B804" s="51"/>
      <c r="C804" s="65"/>
      <c r="D804" s="43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 customHeight="1" x14ac:dyDescent="0.2">
      <c r="A805" s="4"/>
      <c r="B805" s="51"/>
      <c r="C805" s="65"/>
      <c r="D805" s="43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 customHeight="1" x14ac:dyDescent="0.2">
      <c r="A806" s="4"/>
      <c r="B806" s="51"/>
      <c r="C806" s="65"/>
      <c r="D806" s="43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 customHeight="1" x14ac:dyDescent="0.2">
      <c r="A807" s="4"/>
      <c r="B807" s="51"/>
      <c r="C807" s="65"/>
      <c r="D807" s="43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 customHeight="1" x14ac:dyDescent="0.2">
      <c r="A808" s="4"/>
      <c r="B808" s="51"/>
      <c r="C808" s="65"/>
      <c r="D808" s="43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 customHeight="1" x14ac:dyDescent="0.2">
      <c r="A809" s="4"/>
      <c r="B809" s="51"/>
      <c r="C809" s="65"/>
      <c r="D809" s="43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 customHeight="1" x14ac:dyDescent="0.2">
      <c r="A810" s="4"/>
      <c r="B810" s="51"/>
      <c r="C810" s="65"/>
      <c r="D810" s="43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 customHeight="1" x14ac:dyDescent="0.2">
      <c r="A811" s="4"/>
      <c r="B811" s="51"/>
      <c r="C811" s="65"/>
      <c r="D811" s="43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 customHeight="1" x14ac:dyDescent="0.2">
      <c r="A812" s="4"/>
      <c r="B812" s="51"/>
      <c r="C812" s="65"/>
      <c r="D812" s="43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 customHeight="1" x14ac:dyDescent="0.2">
      <c r="A813" s="4"/>
      <c r="B813" s="51"/>
      <c r="C813" s="65"/>
      <c r="D813" s="43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 customHeight="1" x14ac:dyDescent="0.2">
      <c r="A814" s="4"/>
      <c r="B814" s="51"/>
      <c r="C814" s="65"/>
      <c r="D814" s="43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 customHeight="1" x14ac:dyDescent="0.2">
      <c r="A815" s="4"/>
      <c r="B815" s="51"/>
      <c r="C815" s="65"/>
      <c r="D815" s="43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 customHeight="1" x14ac:dyDescent="0.2">
      <c r="A816" s="4"/>
      <c r="B816" s="51"/>
      <c r="C816" s="65"/>
      <c r="D816" s="43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 customHeight="1" x14ac:dyDescent="0.2">
      <c r="A817" s="4"/>
      <c r="B817" s="51"/>
      <c r="C817" s="65"/>
      <c r="D817" s="43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 customHeight="1" x14ac:dyDescent="0.2">
      <c r="A818" s="4"/>
      <c r="B818" s="51"/>
      <c r="C818" s="65"/>
      <c r="D818" s="43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 customHeight="1" x14ac:dyDescent="0.2">
      <c r="A819" s="4"/>
      <c r="B819" s="51"/>
      <c r="C819" s="65"/>
      <c r="D819" s="43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 customHeight="1" x14ac:dyDescent="0.2">
      <c r="A820" s="4"/>
      <c r="B820" s="51"/>
      <c r="C820" s="65"/>
      <c r="D820" s="43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 customHeight="1" x14ac:dyDescent="0.2">
      <c r="A821" s="4"/>
      <c r="B821" s="51"/>
      <c r="C821" s="65"/>
      <c r="D821" s="43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 customHeight="1" x14ac:dyDescent="0.2">
      <c r="A822" s="4"/>
      <c r="B822" s="51"/>
      <c r="C822" s="65"/>
      <c r="D822" s="43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 customHeight="1" x14ac:dyDescent="0.2">
      <c r="A823" s="4"/>
      <c r="B823" s="51"/>
      <c r="C823" s="65"/>
      <c r="D823" s="43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 customHeight="1" x14ac:dyDescent="0.2">
      <c r="A824" s="4"/>
      <c r="B824" s="51"/>
      <c r="C824" s="65"/>
      <c r="D824" s="43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 customHeight="1" x14ac:dyDescent="0.2">
      <c r="A825" s="4"/>
      <c r="B825" s="51"/>
      <c r="C825" s="65"/>
      <c r="D825" s="43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 customHeight="1" x14ac:dyDescent="0.2">
      <c r="A826" s="4"/>
      <c r="B826" s="51"/>
      <c r="C826" s="65"/>
      <c r="D826" s="43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 customHeight="1" x14ac:dyDescent="0.2">
      <c r="A827" s="4"/>
      <c r="B827" s="51"/>
      <c r="C827" s="65"/>
      <c r="D827" s="43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 customHeight="1" x14ac:dyDescent="0.2">
      <c r="A828" s="4"/>
      <c r="B828" s="51"/>
      <c r="C828" s="65"/>
      <c r="D828" s="43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 customHeight="1" x14ac:dyDescent="0.2">
      <c r="A829" s="4"/>
      <c r="B829" s="51"/>
      <c r="C829" s="65"/>
      <c r="D829" s="43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 customHeight="1" x14ac:dyDescent="0.2">
      <c r="A830" s="4"/>
      <c r="B830" s="51"/>
      <c r="C830" s="65"/>
      <c r="D830" s="43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 customHeight="1" x14ac:dyDescent="0.2">
      <c r="A831" s="4"/>
      <c r="B831" s="51"/>
      <c r="C831" s="65"/>
      <c r="D831" s="43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 customHeight="1" x14ac:dyDescent="0.2">
      <c r="A832" s="4"/>
      <c r="B832" s="51"/>
      <c r="C832" s="65"/>
      <c r="D832" s="43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 customHeight="1" x14ac:dyDescent="0.2">
      <c r="A833" s="4"/>
      <c r="B833" s="51"/>
      <c r="C833" s="65"/>
      <c r="D833" s="43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 customHeight="1" x14ac:dyDescent="0.2">
      <c r="A834" s="4"/>
      <c r="B834" s="51"/>
      <c r="C834" s="65"/>
      <c r="D834" s="43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 customHeight="1" x14ac:dyDescent="0.2">
      <c r="A835" s="4"/>
      <c r="B835" s="51"/>
      <c r="C835" s="65"/>
      <c r="D835" s="43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 customHeight="1" x14ac:dyDescent="0.2">
      <c r="A836" s="4"/>
      <c r="B836" s="51"/>
      <c r="C836" s="65"/>
      <c r="D836" s="43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 customHeight="1" x14ac:dyDescent="0.2">
      <c r="A837" s="4"/>
      <c r="B837" s="51"/>
      <c r="C837" s="65"/>
      <c r="D837" s="43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 customHeight="1" x14ac:dyDescent="0.2">
      <c r="A838" s="4"/>
      <c r="B838" s="51"/>
      <c r="C838" s="65"/>
      <c r="D838" s="43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 customHeight="1" x14ac:dyDescent="0.2">
      <c r="A839" s="4"/>
      <c r="B839" s="51"/>
      <c r="C839" s="65"/>
      <c r="D839" s="43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 customHeight="1" x14ac:dyDescent="0.2">
      <c r="A840" s="4"/>
      <c r="B840" s="51"/>
      <c r="C840" s="65"/>
      <c r="D840" s="43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 customHeight="1" x14ac:dyDescent="0.2">
      <c r="A841" s="4"/>
      <c r="B841" s="51"/>
      <c r="C841" s="65"/>
      <c r="D841" s="43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 customHeight="1" x14ac:dyDescent="0.2">
      <c r="A842" s="4"/>
      <c r="B842" s="51"/>
      <c r="C842" s="65"/>
      <c r="D842" s="43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 customHeight="1" x14ac:dyDescent="0.2">
      <c r="A843" s="4"/>
      <c r="B843" s="51"/>
      <c r="C843" s="65"/>
      <c r="D843" s="43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 customHeight="1" x14ac:dyDescent="0.2">
      <c r="A844" s="4"/>
      <c r="B844" s="51"/>
      <c r="C844" s="65"/>
      <c r="D844" s="43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 customHeight="1" x14ac:dyDescent="0.2">
      <c r="A845" s="4"/>
      <c r="B845" s="51"/>
      <c r="C845" s="65"/>
      <c r="D845" s="43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 customHeight="1" x14ac:dyDescent="0.2">
      <c r="A846" s="4"/>
      <c r="B846" s="51"/>
      <c r="C846" s="65"/>
      <c r="D846" s="43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 customHeight="1" x14ac:dyDescent="0.2">
      <c r="A847" s="4"/>
      <c r="B847" s="51"/>
      <c r="C847" s="65"/>
      <c r="D847" s="43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 customHeight="1" x14ac:dyDescent="0.2">
      <c r="A848" s="4"/>
      <c r="B848" s="51"/>
      <c r="C848" s="65"/>
      <c r="D848" s="43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 customHeight="1" x14ac:dyDescent="0.2">
      <c r="A849" s="4"/>
      <c r="B849" s="51"/>
      <c r="C849" s="65"/>
      <c r="D849" s="43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 customHeight="1" x14ac:dyDescent="0.2">
      <c r="A850" s="4"/>
      <c r="B850" s="51"/>
      <c r="C850" s="65"/>
      <c r="D850" s="43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 customHeight="1" x14ac:dyDescent="0.2">
      <c r="A851" s="4"/>
      <c r="B851" s="51"/>
      <c r="C851" s="65"/>
      <c r="D851" s="43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 customHeight="1" x14ac:dyDescent="0.2">
      <c r="A852" s="4"/>
      <c r="B852" s="51"/>
      <c r="C852" s="65"/>
      <c r="D852" s="43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 customHeight="1" x14ac:dyDescent="0.2">
      <c r="A853" s="4"/>
      <c r="B853" s="51"/>
      <c r="C853" s="65"/>
      <c r="D853" s="43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 customHeight="1" x14ac:dyDescent="0.2">
      <c r="A854" s="4"/>
      <c r="B854" s="51"/>
      <c r="C854" s="65"/>
      <c r="D854" s="43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 customHeight="1" x14ac:dyDescent="0.2">
      <c r="A855" s="4"/>
      <c r="B855" s="51"/>
      <c r="C855" s="65"/>
      <c r="D855" s="43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 customHeight="1" x14ac:dyDescent="0.2">
      <c r="A856" s="4"/>
      <c r="B856" s="51"/>
      <c r="C856" s="65"/>
      <c r="D856" s="43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 customHeight="1" x14ac:dyDescent="0.2">
      <c r="A857" s="4"/>
      <c r="B857" s="51"/>
      <c r="C857" s="65"/>
      <c r="D857" s="43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 customHeight="1" x14ac:dyDescent="0.2">
      <c r="A858" s="4"/>
      <c r="B858" s="51"/>
      <c r="C858" s="65"/>
      <c r="D858" s="43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 customHeight="1" x14ac:dyDescent="0.2">
      <c r="A859" s="4"/>
      <c r="B859" s="51"/>
      <c r="C859" s="65"/>
      <c r="D859" s="43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 customHeight="1" x14ac:dyDescent="0.2">
      <c r="A860" s="4"/>
      <c r="B860" s="51"/>
      <c r="C860" s="65"/>
      <c r="D860" s="43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 customHeight="1" x14ac:dyDescent="0.2">
      <c r="A861" s="4"/>
      <c r="B861" s="51"/>
      <c r="C861" s="65"/>
      <c r="D861" s="43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 customHeight="1" x14ac:dyDescent="0.2">
      <c r="A862" s="4"/>
      <c r="B862" s="51"/>
      <c r="C862" s="65"/>
      <c r="D862" s="43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 customHeight="1" x14ac:dyDescent="0.2">
      <c r="A863" s="4"/>
      <c r="B863" s="51"/>
      <c r="C863" s="65"/>
      <c r="D863" s="43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 customHeight="1" x14ac:dyDescent="0.2">
      <c r="A864" s="4"/>
      <c r="B864" s="51"/>
      <c r="C864" s="65"/>
      <c r="D864" s="43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 customHeight="1" x14ac:dyDescent="0.2">
      <c r="A865" s="4"/>
      <c r="B865" s="51"/>
      <c r="C865" s="65"/>
      <c r="D865" s="43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 customHeight="1" x14ac:dyDescent="0.2">
      <c r="A866" s="4"/>
      <c r="B866" s="51"/>
      <c r="C866" s="65"/>
      <c r="D866" s="43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 customHeight="1" x14ac:dyDescent="0.2">
      <c r="A867" s="4"/>
      <c r="B867" s="51"/>
      <c r="C867" s="65"/>
      <c r="D867" s="43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 customHeight="1" x14ac:dyDescent="0.2">
      <c r="A868" s="4"/>
      <c r="B868" s="51"/>
      <c r="C868" s="65"/>
      <c r="D868" s="43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 customHeight="1" x14ac:dyDescent="0.2">
      <c r="A869" s="4"/>
      <c r="B869" s="51"/>
      <c r="C869" s="65"/>
      <c r="D869" s="43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 customHeight="1" x14ac:dyDescent="0.2">
      <c r="A870" s="4"/>
      <c r="B870" s="51"/>
      <c r="C870" s="65"/>
      <c r="D870" s="43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 customHeight="1" x14ac:dyDescent="0.2">
      <c r="A871" s="4"/>
      <c r="B871" s="51"/>
      <c r="C871" s="65"/>
      <c r="D871" s="43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 customHeight="1" x14ac:dyDescent="0.2">
      <c r="A872" s="4"/>
      <c r="B872" s="51"/>
      <c r="C872" s="65"/>
      <c r="D872" s="43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 customHeight="1" x14ac:dyDescent="0.2">
      <c r="A873" s="4"/>
      <c r="B873" s="51"/>
      <c r="C873" s="65"/>
      <c r="D873" s="43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 customHeight="1" x14ac:dyDescent="0.2">
      <c r="A874" s="4"/>
      <c r="B874" s="51"/>
      <c r="C874" s="65"/>
      <c r="D874" s="43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 customHeight="1" x14ac:dyDescent="0.2">
      <c r="A875" s="4"/>
      <c r="B875" s="51"/>
      <c r="C875" s="65"/>
      <c r="D875" s="43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 customHeight="1" x14ac:dyDescent="0.2">
      <c r="A876" s="4"/>
      <c r="B876" s="51"/>
      <c r="C876" s="65"/>
      <c r="D876" s="43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 customHeight="1" x14ac:dyDescent="0.2">
      <c r="A877" s="4"/>
      <c r="B877" s="51"/>
      <c r="C877" s="65"/>
      <c r="D877" s="43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 customHeight="1" x14ac:dyDescent="0.2">
      <c r="A878" s="4"/>
      <c r="B878" s="51"/>
      <c r="C878" s="65"/>
      <c r="D878" s="43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 customHeight="1" x14ac:dyDescent="0.2">
      <c r="A879" s="4"/>
      <c r="B879" s="51"/>
      <c r="C879" s="65"/>
      <c r="D879" s="43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 customHeight="1" x14ac:dyDescent="0.2">
      <c r="A880" s="4"/>
      <c r="B880" s="51"/>
      <c r="C880" s="65"/>
      <c r="D880" s="43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 customHeight="1" x14ac:dyDescent="0.2">
      <c r="A881" s="4"/>
      <c r="B881" s="51"/>
      <c r="C881" s="65"/>
      <c r="D881" s="43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 customHeight="1" x14ac:dyDescent="0.2">
      <c r="A882" s="4"/>
      <c r="B882" s="51"/>
      <c r="C882" s="65"/>
      <c r="D882" s="43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 customHeight="1" x14ac:dyDescent="0.2">
      <c r="A883" s="4"/>
      <c r="B883" s="51"/>
      <c r="C883" s="65"/>
      <c r="D883" s="43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 customHeight="1" x14ac:dyDescent="0.2">
      <c r="A884" s="4"/>
      <c r="B884" s="51"/>
      <c r="C884" s="65"/>
      <c r="D884" s="43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 customHeight="1" x14ac:dyDescent="0.2">
      <c r="A885" s="4"/>
      <c r="B885" s="51"/>
      <c r="C885" s="65"/>
      <c r="D885" s="43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 customHeight="1" x14ac:dyDescent="0.2">
      <c r="A886" s="4"/>
      <c r="B886" s="51"/>
      <c r="C886" s="65"/>
      <c r="D886" s="43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 customHeight="1" x14ac:dyDescent="0.2">
      <c r="A887" s="4"/>
      <c r="B887" s="51"/>
      <c r="C887" s="65"/>
      <c r="D887" s="43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 customHeight="1" x14ac:dyDescent="0.2">
      <c r="A888" s="4"/>
      <c r="B888" s="51"/>
      <c r="C888" s="65"/>
      <c r="D888" s="43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 customHeight="1" x14ac:dyDescent="0.2">
      <c r="A889" s="4"/>
      <c r="B889" s="51"/>
      <c r="C889" s="65"/>
      <c r="D889" s="43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 customHeight="1" x14ac:dyDescent="0.2">
      <c r="A890" s="4"/>
      <c r="B890" s="51"/>
      <c r="C890" s="65"/>
      <c r="D890" s="43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 customHeight="1" x14ac:dyDescent="0.2">
      <c r="A891" s="4"/>
      <c r="B891" s="51"/>
      <c r="C891" s="65"/>
      <c r="D891" s="43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 customHeight="1" x14ac:dyDescent="0.2">
      <c r="A892" s="4"/>
      <c r="B892" s="51"/>
      <c r="C892" s="65"/>
      <c r="D892" s="43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 customHeight="1" x14ac:dyDescent="0.2">
      <c r="A893" s="4"/>
      <c r="B893" s="51"/>
      <c r="C893" s="65"/>
      <c r="D893" s="43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 customHeight="1" x14ac:dyDescent="0.2">
      <c r="A894" s="4"/>
      <c r="B894" s="51"/>
      <c r="C894" s="65"/>
      <c r="D894" s="43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 customHeight="1" x14ac:dyDescent="0.2">
      <c r="A895" s="4"/>
      <c r="B895" s="51"/>
      <c r="C895" s="65"/>
      <c r="D895" s="43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 customHeight="1" x14ac:dyDescent="0.2">
      <c r="A896" s="4"/>
      <c r="B896" s="51"/>
      <c r="C896" s="65"/>
      <c r="D896" s="43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 customHeight="1" x14ac:dyDescent="0.2">
      <c r="A897" s="4"/>
      <c r="B897" s="51"/>
      <c r="C897" s="65"/>
      <c r="D897" s="43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 customHeight="1" x14ac:dyDescent="0.2">
      <c r="A898" s="4"/>
      <c r="B898" s="51"/>
      <c r="C898" s="65"/>
      <c r="D898" s="43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 customHeight="1" x14ac:dyDescent="0.2">
      <c r="A899" s="4"/>
      <c r="B899" s="51"/>
      <c r="C899" s="65"/>
      <c r="D899" s="43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 customHeight="1" x14ac:dyDescent="0.2">
      <c r="A900" s="4"/>
      <c r="B900" s="51"/>
      <c r="C900" s="65"/>
      <c r="D900" s="43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 customHeight="1" x14ac:dyDescent="0.2">
      <c r="A901" s="4"/>
      <c r="B901" s="51"/>
      <c r="C901" s="65"/>
      <c r="D901" s="43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 customHeight="1" x14ac:dyDescent="0.2">
      <c r="A902" s="4"/>
      <c r="B902" s="51"/>
      <c r="C902" s="65"/>
      <c r="D902" s="43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 customHeight="1" x14ac:dyDescent="0.2">
      <c r="A903" s="4"/>
      <c r="B903" s="51"/>
      <c r="C903" s="65"/>
      <c r="D903" s="43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 customHeight="1" x14ac:dyDescent="0.2">
      <c r="A904" s="4"/>
      <c r="B904" s="51"/>
      <c r="C904" s="65"/>
      <c r="D904" s="43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 customHeight="1" x14ac:dyDescent="0.2">
      <c r="A905" s="4"/>
      <c r="B905" s="51"/>
      <c r="C905" s="65"/>
      <c r="D905" s="43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 customHeight="1" x14ac:dyDescent="0.2">
      <c r="A906" s="4"/>
      <c r="B906" s="51"/>
      <c r="C906" s="65"/>
      <c r="D906" s="43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 customHeight="1" x14ac:dyDescent="0.2">
      <c r="A907" s="4"/>
      <c r="B907" s="51"/>
      <c r="C907" s="65"/>
      <c r="D907" s="43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 customHeight="1" x14ac:dyDescent="0.2">
      <c r="A908" s="4"/>
      <c r="B908" s="51"/>
      <c r="C908" s="65"/>
      <c r="D908" s="43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 customHeight="1" x14ac:dyDescent="0.2">
      <c r="A909" s="4"/>
      <c r="B909" s="51"/>
      <c r="C909" s="65"/>
      <c r="D909" s="43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 customHeight="1" x14ac:dyDescent="0.2">
      <c r="A910" s="4"/>
      <c r="B910" s="51"/>
      <c r="C910" s="65"/>
      <c r="D910" s="43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 customHeight="1" x14ac:dyDescent="0.2">
      <c r="A911" s="4"/>
      <c r="B911" s="51"/>
      <c r="C911" s="65"/>
      <c r="D911" s="43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 customHeight="1" x14ac:dyDescent="0.2">
      <c r="A912" s="4"/>
      <c r="B912" s="51"/>
      <c r="C912" s="65"/>
      <c r="D912" s="43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 customHeight="1" x14ac:dyDescent="0.2">
      <c r="A913" s="4"/>
      <c r="B913" s="51"/>
      <c r="C913" s="65"/>
      <c r="D913" s="43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 customHeight="1" x14ac:dyDescent="0.2">
      <c r="A914" s="4"/>
      <c r="B914" s="51"/>
      <c r="C914" s="65"/>
      <c r="D914" s="43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 customHeight="1" x14ac:dyDescent="0.2">
      <c r="A915" s="4"/>
      <c r="B915" s="51"/>
      <c r="C915" s="65"/>
      <c r="D915" s="43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 customHeight="1" x14ac:dyDescent="0.2">
      <c r="A916" s="4"/>
      <c r="B916" s="51"/>
      <c r="C916" s="65"/>
      <c r="D916" s="43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 customHeight="1" x14ac:dyDescent="0.2">
      <c r="A917" s="4"/>
      <c r="B917" s="51"/>
      <c r="C917" s="65"/>
      <c r="D917" s="43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 customHeight="1" x14ac:dyDescent="0.2">
      <c r="A918" s="4"/>
      <c r="B918" s="51"/>
      <c r="C918" s="65"/>
      <c r="D918" s="43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 customHeight="1" x14ac:dyDescent="0.2">
      <c r="A919" s="4"/>
      <c r="B919" s="51"/>
      <c r="C919" s="65"/>
      <c r="D919" s="43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 customHeight="1" x14ac:dyDescent="0.2">
      <c r="A920" s="4"/>
      <c r="B920" s="51"/>
      <c r="C920" s="65"/>
      <c r="D920" s="43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 customHeight="1" x14ac:dyDescent="0.2">
      <c r="A921" s="4"/>
      <c r="B921" s="51"/>
      <c r="C921" s="65"/>
      <c r="D921" s="43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 customHeight="1" x14ac:dyDescent="0.2">
      <c r="A922" s="4"/>
      <c r="B922" s="51"/>
      <c r="C922" s="65"/>
      <c r="D922" s="43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 customHeight="1" x14ac:dyDescent="0.2">
      <c r="A923" s="4"/>
      <c r="B923" s="51"/>
      <c r="C923" s="65"/>
      <c r="D923" s="43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 customHeight="1" x14ac:dyDescent="0.2">
      <c r="A924" s="4"/>
      <c r="B924" s="51"/>
      <c r="C924" s="65"/>
      <c r="D924" s="43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 customHeight="1" x14ac:dyDescent="0.2">
      <c r="A925" s="4"/>
      <c r="B925" s="51"/>
      <c r="C925" s="65"/>
      <c r="D925" s="43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 customHeight="1" x14ac:dyDescent="0.2">
      <c r="A926" s="4"/>
      <c r="B926" s="51"/>
      <c r="C926" s="65"/>
      <c r="D926" s="43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 customHeight="1" x14ac:dyDescent="0.2">
      <c r="A927" s="4"/>
      <c r="B927" s="51"/>
      <c r="C927" s="65"/>
      <c r="D927" s="43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 customHeight="1" x14ac:dyDescent="0.2">
      <c r="A928" s="4"/>
      <c r="B928" s="51"/>
      <c r="C928" s="65"/>
      <c r="D928" s="43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 customHeight="1" x14ac:dyDescent="0.2">
      <c r="A929" s="4"/>
      <c r="B929" s="51"/>
      <c r="C929" s="65"/>
      <c r="D929" s="43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 customHeight="1" x14ac:dyDescent="0.2">
      <c r="A930" s="4"/>
      <c r="B930" s="51"/>
      <c r="C930" s="65"/>
      <c r="D930" s="43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 customHeight="1" x14ac:dyDescent="0.2">
      <c r="A931" s="4"/>
      <c r="B931" s="51"/>
      <c r="C931" s="65"/>
      <c r="D931" s="43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 customHeight="1" x14ac:dyDescent="0.2">
      <c r="A932" s="4"/>
      <c r="B932" s="51"/>
      <c r="C932" s="65"/>
      <c r="D932" s="43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 customHeight="1" x14ac:dyDescent="0.2">
      <c r="A933" s="4"/>
      <c r="B933" s="51"/>
      <c r="C933" s="65"/>
      <c r="D933" s="43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 customHeight="1" x14ac:dyDescent="0.2">
      <c r="A934" s="4"/>
      <c r="B934" s="51"/>
      <c r="C934" s="65"/>
      <c r="D934" s="43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 customHeight="1" x14ac:dyDescent="0.2">
      <c r="A935" s="4"/>
      <c r="B935" s="51"/>
      <c r="C935" s="65"/>
      <c r="D935" s="43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 customHeight="1" x14ac:dyDescent="0.2">
      <c r="A936" s="4"/>
      <c r="B936" s="51"/>
      <c r="C936" s="65"/>
      <c r="D936" s="43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 customHeight="1" x14ac:dyDescent="0.2">
      <c r="A937" s="4"/>
      <c r="B937" s="51"/>
      <c r="C937" s="65"/>
      <c r="D937" s="43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 customHeight="1" x14ac:dyDescent="0.2">
      <c r="A938" s="4"/>
      <c r="B938" s="51"/>
      <c r="C938" s="65"/>
      <c r="D938" s="43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 customHeight="1" x14ac:dyDescent="0.2">
      <c r="A939" s="4"/>
      <c r="B939" s="51"/>
      <c r="C939" s="65"/>
      <c r="D939" s="43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 customHeight="1" x14ac:dyDescent="0.2">
      <c r="A940" s="4"/>
      <c r="B940" s="51"/>
      <c r="C940" s="65"/>
      <c r="D940" s="43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 customHeight="1" x14ac:dyDescent="0.2">
      <c r="A941" s="4"/>
      <c r="B941" s="51"/>
      <c r="C941" s="65"/>
      <c r="D941" s="43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 customHeight="1" x14ac:dyDescent="0.2">
      <c r="A942" s="4"/>
      <c r="B942" s="51"/>
      <c r="C942" s="65"/>
      <c r="D942" s="43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 customHeight="1" x14ac:dyDescent="0.2">
      <c r="A943" s="4"/>
      <c r="B943" s="51"/>
      <c r="C943" s="65"/>
      <c r="D943" s="43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 customHeight="1" x14ac:dyDescent="0.2">
      <c r="A944" s="4"/>
      <c r="B944" s="51"/>
      <c r="C944" s="65"/>
      <c r="D944" s="43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 customHeight="1" x14ac:dyDescent="0.2">
      <c r="A945" s="4"/>
      <c r="B945" s="51"/>
      <c r="C945" s="65"/>
      <c r="D945" s="43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 customHeight="1" x14ac:dyDescent="0.2">
      <c r="A946" s="4"/>
      <c r="B946" s="51"/>
      <c r="C946" s="65"/>
      <c r="D946" s="43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 customHeight="1" x14ac:dyDescent="0.2">
      <c r="A947" s="4"/>
      <c r="B947" s="51"/>
      <c r="C947" s="65"/>
      <c r="D947" s="43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 customHeight="1" x14ac:dyDescent="0.2">
      <c r="A948" s="4"/>
      <c r="B948" s="51"/>
      <c r="C948" s="65"/>
      <c r="D948" s="43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 customHeight="1" x14ac:dyDescent="0.2">
      <c r="A949" s="4"/>
      <c r="B949" s="51"/>
      <c r="C949" s="65"/>
      <c r="D949" s="43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 customHeight="1" x14ac:dyDescent="0.2">
      <c r="A950" s="4"/>
      <c r="B950" s="51"/>
      <c r="C950" s="65"/>
      <c r="D950" s="43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 customHeight="1" x14ac:dyDescent="0.2">
      <c r="A951" s="4"/>
      <c r="B951" s="51"/>
      <c r="C951" s="65"/>
      <c r="D951" s="43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 customHeight="1" x14ac:dyDescent="0.2">
      <c r="A952" s="4"/>
      <c r="B952" s="51"/>
      <c r="C952" s="65"/>
      <c r="D952" s="43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 customHeight="1" x14ac:dyDescent="0.2">
      <c r="A953" s="4"/>
      <c r="B953" s="51"/>
      <c r="C953" s="65"/>
      <c r="D953" s="43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 customHeight="1" x14ac:dyDescent="0.2">
      <c r="A954" s="4"/>
      <c r="B954" s="51"/>
      <c r="C954" s="65"/>
      <c r="D954" s="43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 customHeight="1" x14ac:dyDescent="0.2">
      <c r="A955" s="4"/>
      <c r="B955" s="51"/>
      <c r="C955" s="65"/>
      <c r="D955" s="43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 customHeight="1" x14ac:dyDescent="0.2">
      <c r="A956" s="4"/>
      <c r="B956" s="51"/>
      <c r="C956" s="65"/>
      <c r="D956" s="43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 customHeight="1" x14ac:dyDescent="0.2">
      <c r="A957" s="4"/>
      <c r="B957" s="51"/>
      <c r="C957" s="65"/>
      <c r="D957" s="43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 customHeight="1" x14ac:dyDescent="0.2">
      <c r="A958" s="4"/>
      <c r="B958" s="51"/>
      <c r="C958" s="65"/>
      <c r="D958" s="43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 customHeight="1" x14ac:dyDescent="0.2">
      <c r="A959" s="4"/>
      <c r="B959" s="51"/>
      <c r="C959" s="65"/>
      <c r="D959" s="43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 customHeight="1" x14ac:dyDescent="0.2">
      <c r="A960" s="4"/>
      <c r="B960" s="51"/>
      <c r="C960" s="65"/>
      <c r="D960" s="43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 customHeight="1" x14ac:dyDescent="0.2">
      <c r="A961" s="4"/>
      <c r="B961" s="51"/>
      <c r="C961" s="65"/>
      <c r="D961" s="43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 customHeight="1" x14ac:dyDescent="0.2">
      <c r="A962" s="4"/>
      <c r="B962" s="51"/>
      <c r="C962" s="65"/>
      <c r="D962" s="43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 customHeight="1" x14ac:dyDescent="0.2">
      <c r="A963" s="4"/>
      <c r="B963" s="51"/>
      <c r="C963" s="65"/>
      <c r="D963" s="43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 customHeight="1" x14ac:dyDescent="0.2">
      <c r="A964" s="4"/>
      <c r="B964" s="51"/>
      <c r="C964" s="65"/>
      <c r="D964" s="43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 customHeight="1" x14ac:dyDescent="0.2">
      <c r="A965" s="4"/>
      <c r="B965" s="51"/>
      <c r="C965" s="65"/>
      <c r="D965" s="43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 customHeight="1" x14ac:dyDescent="0.2">
      <c r="A966" s="4"/>
      <c r="B966" s="51"/>
      <c r="C966" s="65"/>
      <c r="D966" s="43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 customHeight="1" x14ac:dyDescent="0.2">
      <c r="A967" s="4"/>
      <c r="B967" s="51"/>
      <c r="C967" s="65"/>
      <c r="D967" s="43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 customHeight="1" x14ac:dyDescent="0.2">
      <c r="A968" s="4"/>
      <c r="B968" s="51"/>
      <c r="C968" s="65"/>
      <c r="D968" s="43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 customHeight="1" x14ac:dyDescent="0.2">
      <c r="A969" s="4"/>
      <c r="B969" s="51"/>
      <c r="C969" s="65"/>
      <c r="D969" s="43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 customHeight="1" x14ac:dyDescent="0.2">
      <c r="A970" s="4"/>
      <c r="B970" s="51"/>
      <c r="C970" s="65"/>
      <c r="D970" s="43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 customHeight="1" x14ac:dyDescent="0.2">
      <c r="A971" s="4"/>
      <c r="B971" s="51"/>
      <c r="C971" s="65"/>
      <c r="D971" s="43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 customHeight="1" x14ac:dyDescent="0.2">
      <c r="A972" s="4"/>
      <c r="B972" s="51"/>
      <c r="C972" s="65"/>
      <c r="D972" s="43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 customHeight="1" x14ac:dyDescent="0.2">
      <c r="A973" s="4"/>
      <c r="B973" s="51"/>
      <c r="C973" s="65"/>
      <c r="D973" s="43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 customHeight="1" x14ac:dyDescent="0.2">
      <c r="A974" s="4"/>
      <c r="B974" s="51"/>
      <c r="C974" s="65"/>
      <c r="D974" s="43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 customHeight="1" x14ac:dyDescent="0.2">
      <c r="A975" s="4"/>
      <c r="B975" s="51"/>
      <c r="C975" s="65"/>
      <c r="D975" s="43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 customHeight="1" x14ac:dyDescent="0.2">
      <c r="A976" s="4"/>
      <c r="B976" s="51"/>
      <c r="C976" s="65"/>
      <c r="D976" s="43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 customHeight="1" x14ac:dyDescent="0.2">
      <c r="A977" s="4"/>
      <c r="B977" s="51"/>
      <c r="C977" s="65"/>
      <c r="D977" s="43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 customHeight="1" x14ac:dyDescent="0.2">
      <c r="A978" s="4"/>
      <c r="B978" s="51"/>
      <c r="C978" s="65"/>
      <c r="D978" s="43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 customHeight="1" x14ac:dyDescent="0.2">
      <c r="A979" s="4"/>
      <c r="B979" s="51"/>
      <c r="C979" s="65"/>
      <c r="D979" s="43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 customHeight="1" x14ac:dyDescent="0.2">
      <c r="A980" s="4"/>
      <c r="B980" s="51"/>
      <c r="C980" s="65"/>
      <c r="D980" s="43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 customHeight="1" x14ac:dyDescent="0.2">
      <c r="A981" s="4"/>
      <c r="B981" s="51"/>
      <c r="C981" s="65"/>
      <c r="D981" s="43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 customHeight="1" x14ac:dyDescent="0.2">
      <c r="A982" s="4"/>
      <c r="B982" s="51"/>
      <c r="C982" s="65"/>
      <c r="D982" s="43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 customHeight="1" x14ac:dyDescent="0.2">
      <c r="A983" s="4"/>
      <c r="B983" s="51"/>
      <c r="C983" s="65"/>
      <c r="D983" s="43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 customHeight="1" x14ac:dyDescent="0.2">
      <c r="A984" s="4"/>
      <c r="B984" s="51"/>
      <c r="C984" s="65"/>
      <c r="D984" s="43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 customHeight="1" x14ac:dyDescent="0.2">
      <c r="A985" s="4"/>
      <c r="B985" s="51"/>
      <c r="C985" s="65"/>
      <c r="D985" s="43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 customHeight="1" x14ac:dyDescent="0.2">
      <c r="A986" s="4"/>
      <c r="B986" s="51"/>
      <c r="C986" s="65"/>
      <c r="D986" s="43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 customHeight="1" x14ac:dyDescent="0.2">
      <c r="A987" s="4"/>
      <c r="B987" s="51"/>
      <c r="C987" s="65"/>
      <c r="D987" s="43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 customHeight="1" x14ac:dyDescent="0.2">
      <c r="A988" s="4"/>
      <c r="B988" s="51"/>
      <c r="C988" s="65"/>
      <c r="D988" s="43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 customHeight="1" x14ac:dyDescent="0.2">
      <c r="A989" s="4"/>
      <c r="B989" s="51"/>
      <c r="C989" s="65"/>
      <c r="D989" s="43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 customHeight="1" x14ac:dyDescent="0.2">
      <c r="A990" s="4"/>
      <c r="B990" s="51"/>
      <c r="C990" s="65"/>
      <c r="D990" s="43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 customHeight="1" x14ac:dyDescent="0.2">
      <c r="A991" s="4"/>
      <c r="B991" s="51"/>
      <c r="C991" s="65"/>
      <c r="D991" s="43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 customHeight="1" x14ac:dyDescent="0.2">
      <c r="A992" s="4"/>
      <c r="B992" s="51"/>
      <c r="C992" s="65"/>
      <c r="D992" s="43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 customHeight="1" x14ac:dyDescent="0.2">
      <c r="A993" s="4"/>
      <c r="B993" s="51"/>
      <c r="C993" s="65"/>
      <c r="D993" s="43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2.75" customHeight="1" x14ac:dyDescent="0.2">
      <c r="A994" s="4"/>
      <c r="B994" s="51"/>
      <c r="C994" s="65"/>
      <c r="D994" s="43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2.75" customHeight="1" x14ac:dyDescent="0.2">
      <c r="A995" s="4"/>
      <c r="B995" s="51"/>
      <c r="C995" s="65"/>
      <c r="D995" s="43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2.75" customHeight="1" x14ac:dyDescent="0.2">
      <c r="A996" s="4"/>
      <c r="B996" s="51"/>
      <c r="C996" s="65"/>
      <c r="D996" s="43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2.75" customHeight="1" x14ac:dyDescent="0.2">
      <c r="A997" s="4"/>
      <c r="B997" s="51"/>
      <c r="C997" s="65"/>
      <c r="D997" s="43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12.75" customHeight="1" x14ac:dyDescent="0.2">
      <c r="A998" s="4"/>
      <c r="B998" s="51"/>
      <c r="C998" s="65"/>
      <c r="D998" s="43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12.75" customHeight="1" x14ac:dyDescent="0.2">
      <c r="A999" s="4"/>
      <c r="B999" s="51"/>
      <c r="C999" s="65"/>
      <c r="D999" s="43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 ht="12.75" customHeight="1" x14ac:dyDescent="0.2">
      <c r="A1000" s="4"/>
      <c r="B1000" s="51"/>
      <c r="C1000" s="65"/>
      <c r="D1000" s="43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 ht="12.75" customHeight="1" x14ac:dyDescent="0.2">
      <c r="A1001" s="4"/>
      <c r="B1001" s="51"/>
      <c r="C1001" s="65"/>
      <c r="D1001" s="43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 ht="12.75" customHeight="1" x14ac:dyDescent="0.2">
      <c r="A1002" s="4"/>
      <c r="B1002" s="51"/>
      <c r="C1002" s="65"/>
      <c r="D1002" s="43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 ht="12.75" customHeight="1" x14ac:dyDescent="0.2">
      <c r="A1003" s="4"/>
      <c r="B1003" s="51"/>
      <c r="C1003" s="65"/>
      <c r="D1003" s="43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 ht="12.75" customHeight="1" x14ac:dyDescent="0.2">
      <c r="A1004" s="4"/>
      <c r="B1004" s="51"/>
      <c r="C1004" s="65"/>
      <c r="D1004" s="43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 ht="12.75" customHeight="1" x14ac:dyDescent="0.2">
      <c r="A1005" s="4"/>
      <c r="B1005" s="51"/>
      <c r="C1005" s="65"/>
      <c r="D1005" s="43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 ht="12.75" customHeight="1" x14ac:dyDescent="0.2">
      <c r="A1006" s="4"/>
      <c r="B1006" s="51"/>
      <c r="C1006" s="65"/>
      <c r="D1006" s="43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 ht="12.75" customHeight="1" x14ac:dyDescent="0.2">
      <c r="A1007" s="4"/>
      <c r="B1007" s="51"/>
      <c r="C1007" s="65"/>
      <c r="D1007" s="43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 ht="12.75" customHeight="1" x14ac:dyDescent="0.2">
      <c r="A1008" s="4"/>
      <c r="B1008" s="51"/>
      <c r="C1008" s="65"/>
      <c r="D1008" s="43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 ht="12.75" customHeight="1" x14ac:dyDescent="0.2">
      <c r="A1009" s="4"/>
      <c r="B1009" s="51"/>
      <c r="C1009" s="65"/>
      <c r="D1009" s="43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 ht="12.75" customHeight="1" x14ac:dyDescent="0.2">
      <c r="A1010" s="4"/>
      <c r="B1010" s="51"/>
      <c r="C1010" s="65"/>
      <c r="D1010" s="43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 ht="12.75" customHeight="1" x14ac:dyDescent="0.2">
      <c r="A1011" s="4"/>
      <c r="B1011" s="51"/>
      <c r="C1011" s="65"/>
      <c r="D1011" s="43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 ht="12.75" customHeight="1" x14ac:dyDescent="0.2">
      <c r="A1012" s="4"/>
      <c r="B1012" s="51"/>
      <c r="C1012" s="65"/>
      <c r="D1012" s="43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 ht="12.75" customHeight="1" x14ac:dyDescent="0.2">
      <c r="A1013" s="4"/>
      <c r="B1013" s="51"/>
      <c r="C1013" s="65"/>
      <c r="D1013" s="43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 ht="12.75" customHeight="1" x14ac:dyDescent="0.2">
      <c r="A1014" s="4"/>
      <c r="B1014" s="51"/>
      <c r="C1014" s="65"/>
      <c r="D1014" s="43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 ht="12.75" customHeight="1" x14ac:dyDescent="0.2">
      <c r="A1015" s="4"/>
      <c r="B1015" s="51"/>
      <c r="C1015" s="65"/>
      <c r="D1015" s="43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 ht="12.75" customHeight="1" x14ac:dyDescent="0.2">
      <c r="A1016" s="4"/>
      <c r="B1016" s="51"/>
      <c r="C1016" s="65"/>
      <c r="D1016" s="43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 ht="12.75" customHeight="1" x14ac:dyDescent="0.2">
      <c r="A1017" s="4"/>
      <c r="B1017" s="51"/>
      <c r="C1017" s="65"/>
      <c r="D1017" s="43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 ht="12.75" customHeight="1" x14ac:dyDescent="0.2">
      <c r="A1018" s="4"/>
      <c r="B1018" s="51"/>
      <c r="C1018" s="65"/>
      <c r="D1018" s="43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 ht="12.75" customHeight="1" x14ac:dyDescent="0.2">
      <c r="A1019" s="4"/>
      <c r="B1019" s="51"/>
      <c r="C1019" s="65"/>
      <c r="D1019" s="43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 ht="12.75" customHeight="1" x14ac:dyDescent="0.2">
      <c r="A1020" s="4"/>
      <c r="B1020" s="51"/>
      <c r="C1020" s="65"/>
      <c r="D1020" s="43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 ht="12.75" customHeight="1" x14ac:dyDescent="0.2">
      <c r="A1021" s="4"/>
      <c r="B1021" s="51"/>
      <c r="C1021" s="65"/>
      <c r="D1021" s="43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 ht="12.75" customHeight="1" x14ac:dyDescent="0.2">
      <c r="A1022" s="4"/>
      <c r="B1022" s="51"/>
      <c r="C1022" s="65"/>
      <c r="D1022" s="43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 ht="12.75" customHeight="1" x14ac:dyDescent="0.2">
      <c r="A1023" s="4"/>
      <c r="B1023" s="51"/>
      <c r="C1023" s="65"/>
      <c r="D1023" s="43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 ht="12.75" customHeight="1" x14ac:dyDescent="0.2">
      <c r="A1024" s="4"/>
      <c r="B1024" s="51"/>
      <c r="C1024" s="65"/>
      <c r="D1024" s="43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 ht="12.75" customHeight="1" x14ac:dyDescent="0.2">
      <c r="A1025" s="4"/>
      <c r="B1025" s="51"/>
      <c r="C1025" s="65"/>
      <c r="D1025" s="43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 ht="12.75" customHeight="1" x14ac:dyDescent="0.2">
      <c r="A1026" s="4"/>
      <c r="B1026" s="51"/>
      <c r="C1026" s="65"/>
      <c r="D1026" s="43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 ht="12.75" customHeight="1" x14ac:dyDescent="0.2">
      <c r="A1027" s="4"/>
      <c r="B1027" s="51"/>
      <c r="C1027" s="65"/>
      <c r="D1027" s="43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 ht="12.75" customHeight="1" x14ac:dyDescent="0.2">
      <c r="A1028" s="4"/>
      <c r="B1028" s="51"/>
      <c r="C1028" s="65"/>
      <c r="D1028" s="43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 ht="12.75" customHeight="1" x14ac:dyDescent="0.2">
      <c r="A1029" s="4"/>
      <c r="B1029" s="51"/>
      <c r="C1029" s="65"/>
      <c r="D1029" s="43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 ht="12.75" customHeight="1" x14ac:dyDescent="0.2">
      <c r="A1030" s="4"/>
      <c r="B1030" s="51"/>
      <c r="C1030" s="65"/>
      <c r="D1030" s="43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 ht="12.75" customHeight="1" x14ac:dyDescent="0.2">
      <c r="A1031" s="4"/>
      <c r="B1031" s="51"/>
      <c r="C1031" s="65"/>
      <c r="D1031" s="43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 ht="12.75" customHeight="1" x14ac:dyDescent="0.2">
      <c r="A1032" s="4"/>
      <c r="B1032" s="51"/>
      <c r="C1032" s="65"/>
      <c r="D1032" s="43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 ht="12.75" customHeight="1" x14ac:dyDescent="0.2">
      <c r="A1033" s="4"/>
      <c r="B1033" s="51"/>
      <c r="C1033" s="65"/>
      <c r="D1033" s="43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 ht="12.75" customHeight="1" x14ac:dyDescent="0.2">
      <c r="A1034" s="4"/>
      <c r="B1034" s="51"/>
      <c r="C1034" s="65"/>
      <c r="D1034" s="43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 ht="12.75" customHeight="1" x14ac:dyDescent="0.2">
      <c r="A1035" s="4"/>
      <c r="B1035" s="51"/>
      <c r="C1035" s="65"/>
      <c r="D1035" s="43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 ht="12.75" customHeight="1" x14ac:dyDescent="0.2">
      <c r="A1036" s="4"/>
      <c r="B1036" s="51"/>
      <c r="C1036" s="65"/>
      <c r="D1036" s="43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 ht="12.75" customHeight="1" x14ac:dyDescent="0.2">
      <c r="A1037" s="4"/>
      <c r="B1037" s="51"/>
      <c r="C1037" s="65"/>
      <c r="D1037" s="43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 ht="12.75" customHeight="1" x14ac:dyDescent="0.2">
      <c r="A1038" s="4"/>
      <c r="B1038" s="51"/>
      <c r="C1038" s="65"/>
      <c r="D1038" s="43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 ht="12.75" customHeight="1" x14ac:dyDescent="0.2">
      <c r="A1039" s="4"/>
      <c r="B1039" s="51"/>
      <c r="C1039" s="65"/>
      <c r="D1039" s="43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 ht="12.75" customHeight="1" x14ac:dyDescent="0.2">
      <c r="A1040" s="4"/>
      <c r="B1040" s="51"/>
      <c r="C1040" s="65"/>
      <c r="D1040" s="43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 ht="12.75" customHeight="1" x14ac:dyDescent="0.2">
      <c r="A1041" s="4"/>
      <c r="B1041" s="51"/>
      <c r="C1041" s="65"/>
      <c r="D1041" s="43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 ht="12.75" customHeight="1" x14ac:dyDescent="0.2">
      <c r="A1042" s="4"/>
      <c r="B1042" s="51"/>
      <c r="C1042" s="65"/>
      <c r="D1042" s="43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 ht="12.75" customHeight="1" x14ac:dyDescent="0.2">
      <c r="A1043" s="4"/>
      <c r="B1043" s="51"/>
      <c r="C1043" s="65"/>
      <c r="D1043" s="43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 ht="12.75" customHeight="1" x14ac:dyDescent="0.2">
      <c r="A1044" s="4"/>
      <c r="B1044" s="51"/>
      <c r="C1044" s="65"/>
      <c r="D1044" s="43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 ht="12.75" customHeight="1" x14ac:dyDescent="0.2">
      <c r="A1045" s="4"/>
      <c r="B1045" s="51"/>
      <c r="C1045" s="65"/>
      <c r="D1045" s="43"/>
      <c r="E1045" s="1"/>
      <c r="F1045" s="1"/>
      <c r="G1045" s="1"/>
      <c r="H1045" s="1"/>
      <c r="I1045" s="1"/>
      <c r="J1045" s="1"/>
      <c r="K1045" s="1"/>
      <c r="L1045" s="1"/>
      <c r="M1045" s="1"/>
      <c r="N1045" s="1"/>
    </row>
    <row r="1046" spans="1:14" ht="12.75" customHeight="1" x14ac:dyDescent="0.2">
      <c r="A1046" s="4"/>
      <c r="B1046" s="51"/>
      <c r="C1046" s="65"/>
      <c r="D1046" s="43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 ht="12.75" customHeight="1" x14ac:dyDescent="0.2">
      <c r="A1047" s="4"/>
      <c r="B1047" s="51"/>
      <c r="C1047" s="65"/>
      <c r="D1047" s="43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 ht="12.75" customHeight="1" x14ac:dyDescent="0.2">
      <c r="A1048" s="4"/>
      <c r="B1048" s="51"/>
      <c r="C1048" s="65"/>
      <c r="D1048" s="43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 ht="12.75" customHeight="1" x14ac:dyDescent="0.2">
      <c r="A1049" s="4"/>
      <c r="B1049" s="51"/>
      <c r="C1049" s="65"/>
      <c r="D1049" s="43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 ht="12.75" customHeight="1" x14ac:dyDescent="0.2">
      <c r="A1050" s="4"/>
      <c r="B1050" s="51"/>
      <c r="C1050" s="65"/>
      <c r="D1050" s="43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 ht="12.75" customHeight="1" x14ac:dyDescent="0.2">
      <c r="A1051" s="4"/>
      <c r="B1051" s="51"/>
      <c r="C1051" s="65"/>
      <c r="D1051" s="43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 ht="12.75" customHeight="1" x14ac:dyDescent="0.2">
      <c r="A1052" s="4"/>
      <c r="B1052" s="51"/>
      <c r="C1052" s="65"/>
      <c r="D1052" s="43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 ht="12.75" customHeight="1" x14ac:dyDescent="0.2">
      <c r="A1053" s="4"/>
      <c r="B1053" s="51"/>
      <c r="C1053" s="65"/>
      <c r="D1053" s="43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 ht="12.75" customHeight="1" x14ac:dyDescent="0.2">
      <c r="A1054" s="4"/>
      <c r="B1054" s="51"/>
      <c r="C1054" s="65"/>
      <c r="D1054" s="43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 ht="12.75" customHeight="1" x14ac:dyDescent="0.2">
      <c r="A1055" s="4"/>
      <c r="B1055" s="51"/>
      <c r="C1055" s="65"/>
      <c r="D1055" s="43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 ht="12.75" customHeight="1" x14ac:dyDescent="0.2">
      <c r="A1056" s="4"/>
      <c r="B1056" s="51"/>
      <c r="C1056" s="65"/>
      <c r="D1056" s="43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 ht="12.75" customHeight="1" x14ac:dyDescent="0.2">
      <c r="A1057" s="4"/>
      <c r="B1057" s="51"/>
      <c r="C1057" s="65"/>
      <c r="D1057" s="43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 ht="12.75" customHeight="1" x14ac:dyDescent="0.2">
      <c r="A1058" s="4"/>
      <c r="B1058" s="51"/>
      <c r="C1058" s="65"/>
      <c r="D1058" s="43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 ht="12.75" customHeight="1" x14ac:dyDescent="0.2">
      <c r="A1059" s="4"/>
      <c r="B1059" s="51"/>
      <c r="C1059" s="65"/>
      <c r="D1059" s="43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 ht="12.75" customHeight="1" x14ac:dyDescent="0.2">
      <c r="A1060" s="4"/>
      <c r="B1060" s="51"/>
      <c r="C1060" s="65"/>
      <c r="D1060" s="43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 ht="12.75" customHeight="1" x14ac:dyDescent="0.2">
      <c r="A1061" s="4"/>
      <c r="B1061" s="51"/>
      <c r="C1061" s="65"/>
      <c r="D1061" s="43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 ht="12.75" customHeight="1" x14ac:dyDescent="0.2">
      <c r="A1062" s="4"/>
      <c r="B1062" s="51"/>
      <c r="C1062" s="65"/>
      <c r="D1062" s="43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 ht="12.75" customHeight="1" x14ac:dyDescent="0.2">
      <c r="A1063" s="4"/>
      <c r="B1063" s="51"/>
      <c r="C1063" s="65"/>
      <c r="D1063" s="43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 ht="12.75" customHeight="1" x14ac:dyDescent="0.2">
      <c r="A1064" s="4"/>
      <c r="B1064" s="51"/>
      <c r="C1064" s="65"/>
      <c r="D1064" s="43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 ht="12.75" customHeight="1" x14ac:dyDescent="0.2">
      <c r="A1065" s="4"/>
      <c r="B1065" s="51"/>
      <c r="C1065" s="65"/>
      <c r="D1065" s="43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 ht="12.75" customHeight="1" x14ac:dyDescent="0.2">
      <c r="A1066" s="4"/>
      <c r="B1066" s="51"/>
      <c r="C1066" s="65"/>
      <c r="D1066" s="43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 ht="12.75" customHeight="1" x14ac:dyDescent="0.2">
      <c r="A1067" s="4"/>
      <c r="B1067" s="51"/>
      <c r="C1067" s="65"/>
      <c r="D1067" s="43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 ht="12.75" customHeight="1" x14ac:dyDescent="0.2">
      <c r="A1068" s="4"/>
      <c r="B1068" s="51"/>
      <c r="C1068" s="65"/>
      <c r="D1068" s="43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 ht="12.75" customHeight="1" x14ac:dyDescent="0.2">
      <c r="A1069" s="4"/>
      <c r="B1069" s="51"/>
      <c r="C1069" s="65"/>
      <c r="D1069" s="43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 ht="12.75" customHeight="1" x14ac:dyDescent="0.2">
      <c r="A1070" s="4"/>
      <c r="B1070" s="51"/>
      <c r="C1070" s="65"/>
      <c r="D1070" s="43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 ht="12.75" customHeight="1" x14ac:dyDescent="0.2">
      <c r="A1071" s="4"/>
      <c r="B1071" s="51"/>
      <c r="C1071" s="65"/>
      <c r="D1071" s="43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 ht="12.75" customHeight="1" x14ac:dyDescent="0.2">
      <c r="A1072" s="4"/>
      <c r="B1072" s="51"/>
      <c r="C1072" s="65"/>
      <c r="D1072" s="43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 ht="12.75" customHeight="1" x14ac:dyDescent="0.2">
      <c r="A1073" s="4"/>
      <c r="B1073" s="51"/>
      <c r="C1073" s="65"/>
      <c r="D1073" s="43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 ht="12.75" customHeight="1" x14ac:dyDescent="0.2">
      <c r="A1074" s="4"/>
      <c r="B1074" s="51"/>
      <c r="C1074" s="65"/>
      <c r="D1074" s="43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 ht="12.75" customHeight="1" x14ac:dyDescent="0.2">
      <c r="A1075" s="4"/>
      <c r="B1075" s="51"/>
      <c r="C1075" s="65"/>
      <c r="D1075" s="43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 ht="12.75" customHeight="1" x14ac:dyDescent="0.2">
      <c r="A1076" s="4"/>
      <c r="B1076" s="51"/>
      <c r="C1076" s="65"/>
      <c r="D1076" s="43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 ht="12.75" customHeight="1" x14ac:dyDescent="0.2">
      <c r="A1077" s="4"/>
      <c r="B1077" s="51"/>
      <c r="C1077" s="65"/>
      <c r="D1077" s="43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 ht="12.75" customHeight="1" x14ac:dyDescent="0.2">
      <c r="A1078" s="4"/>
      <c r="B1078" s="51"/>
      <c r="C1078" s="65"/>
      <c r="D1078" s="43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 ht="12.75" customHeight="1" x14ac:dyDescent="0.2">
      <c r="A1079" s="4"/>
      <c r="B1079" s="51"/>
      <c r="C1079" s="65"/>
      <c r="D1079" s="43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 ht="12.75" customHeight="1" x14ac:dyDescent="0.2">
      <c r="A1080" s="4"/>
      <c r="B1080" s="51"/>
      <c r="C1080" s="65"/>
      <c r="D1080" s="43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 ht="12.75" customHeight="1" x14ac:dyDescent="0.2">
      <c r="A1081" s="4"/>
      <c r="B1081" s="51"/>
      <c r="C1081" s="65"/>
      <c r="D1081" s="43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 ht="12.75" customHeight="1" x14ac:dyDescent="0.2">
      <c r="A1082" s="4"/>
      <c r="B1082" s="51"/>
      <c r="C1082" s="65"/>
      <c r="D1082" s="43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 ht="12.75" customHeight="1" x14ac:dyDescent="0.2">
      <c r="A1083" s="4"/>
      <c r="B1083" s="51"/>
      <c r="C1083" s="65"/>
      <c r="D1083" s="43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 ht="12.75" customHeight="1" x14ac:dyDescent="0.2">
      <c r="A1084" s="4"/>
      <c r="B1084" s="51"/>
      <c r="C1084" s="65"/>
      <c r="D1084" s="43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 ht="12.75" customHeight="1" x14ac:dyDescent="0.2">
      <c r="A1085" s="4"/>
      <c r="B1085" s="51"/>
      <c r="C1085" s="65"/>
      <c r="D1085" s="43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 ht="12.75" customHeight="1" x14ac:dyDescent="0.2">
      <c r="A1086" s="4"/>
      <c r="B1086" s="51"/>
      <c r="C1086" s="65"/>
      <c r="D1086" s="43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 ht="12.75" customHeight="1" x14ac:dyDescent="0.2">
      <c r="A1087" s="4"/>
      <c r="B1087" s="51"/>
      <c r="C1087" s="65"/>
      <c r="D1087" s="43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 ht="12.75" customHeight="1" x14ac:dyDescent="0.2">
      <c r="A1088" s="4"/>
      <c r="B1088" s="51"/>
      <c r="C1088" s="65"/>
      <c r="D1088" s="43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 ht="12.75" customHeight="1" x14ac:dyDescent="0.2">
      <c r="A1089" s="4"/>
      <c r="B1089" s="51"/>
      <c r="C1089" s="65"/>
      <c r="D1089" s="43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 ht="12.75" customHeight="1" x14ac:dyDescent="0.2">
      <c r="A1090" s="4"/>
      <c r="B1090" s="51"/>
      <c r="C1090" s="65"/>
      <c r="D1090" s="43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 ht="12.75" customHeight="1" x14ac:dyDescent="0.2">
      <c r="A1091" s="4"/>
      <c r="B1091" s="51"/>
      <c r="C1091" s="65"/>
      <c r="D1091" s="43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 ht="12.75" customHeight="1" x14ac:dyDescent="0.2">
      <c r="A1092" s="4"/>
      <c r="B1092" s="51"/>
      <c r="C1092" s="65"/>
      <c r="D1092" s="43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 ht="12.75" customHeight="1" x14ac:dyDescent="0.2">
      <c r="A1093" s="4"/>
      <c r="B1093" s="51"/>
      <c r="C1093" s="65"/>
      <c r="D1093" s="43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 ht="12.75" customHeight="1" x14ac:dyDescent="0.2">
      <c r="A1094" s="4"/>
      <c r="B1094" s="51"/>
      <c r="C1094" s="65"/>
      <c r="D1094" s="43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 ht="12.75" customHeight="1" x14ac:dyDescent="0.2">
      <c r="A1095" s="4"/>
      <c r="B1095" s="51"/>
      <c r="C1095" s="65"/>
      <c r="D1095" s="43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 ht="12.75" customHeight="1" x14ac:dyDescent="0.2">
      <c r="A1096" s="4"/>
      <c r="B1096" s="51"/>
      <c r="C1096" s="65"/>
      <c r="D1096" s="43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 ht="12.75" customHeight="1" x14ac:dyDescent="0.2">
      <c r="A1097" s="4"/>
      <c r="B1097" s="51"/>
      <c r="C1097" s="65"/>
      <c r="D1097" s="43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 ht="12.75" customHeight="1" x14ac:dyDescent="0.2">
      <c r="A1098" s="4"/>
      <c r="B1098" s="51"/>
      <c r="C1098" s="65"/>
      <c r="D1098" s="43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 ht="12.75" customHeight="1" x14ac:dyDescent="0.2">
      <c r="A1099" s="4"/>
      <c r="B1099" s="51"/>
      <c r="C1099" s="65"/>
      <c r="D1099" s="43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 ht="12.75" customHeight="1" x14ac:dyDescent="0.2">
      <c r="A1100" s="4"/>
      <c r="B1100" s="51"/>
      <c r="C1100" s="65"/>
      <c r="D1100" s="43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 ht="12.75" customHeight="1" x14ac:dyDescent="0.2">
      <c r="A1101" s="4"/>
      <c r="B1101" s="51"/>
      <c r="C1101" s="65"/>
      <c r="D1101" s="43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 ht="12.75" customHeight="1" x14ac:dyDescent="0.2">
      <c r="A1102" s="4"/>
      <c r="B1102" s="51"/>
      <c r="C1102" s="65"/>
      <c r="D1102" s="43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 ht="12.75" customHeight="1" x14ac:dyDescent="0.2">
      <c r="A1103" s="4"/>
      <c r="B1103" s="51"/>
      <c r="C1103" s="65"/>
      <c r="D1103" s="43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 ht="12.75" customHeight="1" x14ac:dyDescent="0.2">
      <c r="A1104" s="4"/>
      <c r="B1104" s="51"/>
      <c r="C1104" s="65"/>
      <c r="D1104" s="43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 ht="12.75" customHeight="1" x14ac:dyDescent="0.2">
      <c r="A1105" s="4"/>
      <c r="B1105" s="51"/>
      <c r="C1105" s="65"/>
      <c r="D1105" s="43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 ht="12.75" customHeight="1" x14ac:dyDescent="0.2">
      <c r="A1106" s="4"/>
      <c r="B1106" s="51"/>
      <c r="C1106" s="65"/>
      <c r="D1106" s="43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 ht="12.75" customHeight="1" x14ac:dyDescent="0.2">
      <c r="A1107" s="4"/>
      <c r="B1107" s="51"/>
      <c r="C1107" s="65"/>
      <c r="D1107" s="43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 ht="12.75" customHeight="1" x14ac:dyDescent="0.2">
      <c r="A1108" s="4"/>
      <c r="B1108" s="51"/>
      <c r="C1108" s="65"/>
      <c r="D1108" s="43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 ht="12.75" customHeight="1" x14ac:dyDescent="0.2">
      <c r="A1109" s="4"/>
      <c r="B1109" s="51"/>
      <c r="C1109" s="65"/>
      <c r="D1109" s="43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 ht="12.75" customHeight="1" x14ac:dyDescent="0.2">
      <c r="A1110" s="4"/>
      <c r="B1110" s="51"/>
      <c r="C1110" s="65"/>
      <c r="D1110" s="43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 ht="12.75" customHeight="1" x14ac:dyDescent="0.2">
      <c r="A1111" s="4"/>
      <c r="B1111" s="51"/>
      <c r="C1111" s="65"/>
      <c r="D1111" s="43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 ht="12.75" customHeight="1" x14ac:dyDescent="0.2">
      <c r="A1112" s="4"/>
      <c r="B1112" s="51"/>
      <c r="C1112" s="65"/>
      <c r="D1112" s="43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 ht="12.75" customHeight="1" x14ac:dyDescent="0.2">
      <c r="A1113" s="4"/>
      <c r="B1113" s="51"/>
      <c r="C1113" s="65"/>
      <c r="D1113" s="43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 ht="12.75" customHeight="1" x14ac:dyDescent="0.2">
      <c r="A1114" s="4"/>
      <c r="B1114" s="51"/>
      <c r="C1114" s="65"/>
      <c r="D1114" s="43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 ht="12.75" customHeight="1" x14ac:dyDescent="0.2">
      <c r="A1115" s="4"/>
      <c r="B1115" s="51"/>
      <c r="C1115" s="65"/>
      <c r="D1115" s="43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 ht="12.75" customHeight="1" x14ac:dyDescent="0.2">
      <c r="A1116" s="4"/>
      <c r="B1116" s="51"/>
      <c r="C1116" s="65"/>
      <c r="D1116" s="43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 ht="12.75" customHeight="1" x14ac:dyDescent="0.2">
      <c r="A1117" s="4"/>
      <c r="B1117" s="51"/>
      <c r="C1117" s="65"/>
      <c r="D1117" s="43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 ht="12.75" customHeight="1" x14ac:dyDescent="0.2">
      <c r="A1118" s="4"/>
      <c r="B1118" s="51"/>
      <c r="C1118" s="65"/>
      <c r="D1118" s="43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 ht="12.75" customHeight="1" x14ac:dyDescent="0.2">
      <c r="A1119" s="4"/>
      <c r="B1119" s="51"/>
      <c r="C1119" s="65"/>
      <c r="D1119" s="43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 ht="12.75" customHeight="1" x14ac:dyDescent="0.2">
      <c r="A1120" s="4"/>
      <c r="B1120" s="51"/>
      <c r="C1120" s="65"/>
      <c r="D1120" s="43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 ht="12.75" customHeight="1" x14ac:dyDescent="0.2">
      <c r="A1121" s="4"/>
      <c r="B1121" s="51"/>
      <c r="C1121" s="65"/>
      <c r="D1121" s="43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 ht="12.75" customHeight="1" x14ac:dyDescent="0.2">
      <c r="A1122" s="4"/>
      <c r="B1122" s="51"/>
      <c r="C1122" s="65"/>
      <c r="D1122" s="43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 ht="12.75" customHeight="1" x14ac:dyDescent="0.2">
      <c r="A1123" s="4"/>
      <c r="B1123" s="51"/>
      <c r="C1123" s="65"/>
      <c r="D1123" s="43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 ht="12.75" customHeight="1" x14ac:dyDescent="0.2">
      <c r="A1124" s="4"/>
      <c r="B1124" s="51"/>
      <c r="C1124" s="65"/>
      <c r="D1124" s="43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 ht="12.75" customHeight="1" x14ac:dyDescent="0.2">
      <c r="A1125" s="4"/>
      <c r="B1125" s="51"/>
      <c r="C1125" s="65"/>
      <c r="D1125" s="43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 ht="12.75" customHeight="1" x14ac:dyDescent="0.2">
      <c r="A1126" s="4"/>
      <c r="B1126" s="51"/>
      <c r="C1126" s="65"/>
      <c r="D1126" s="43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 ht="12.75" customHeight="1" x14ac:dyDescent="0.2">
      <c r="A1127" s="4"/>
      <c r="B1127" s="51"/>
      <c r="C1127" s="65"/>
      <c r="D1127" s="43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 ht="12.75" customHeight="1" x14ac:dyDescent="0.2">
      <c r="A1128" s="4"/>
      <c r="B1128" s="51"/>
      <c r="C1128" s="65"/>
      <c r="D1128" s="43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 ht="12.75" customHeight="1" x14ac:dyDescent="0.2">
      <c r="A1129" s="4"/>
      <c r="B1129" s="51"/>
      <c r="C1129" s="65"/>
      <c r="D1129" s="43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 ht="12.75" customHeight="1" x14ac:dyDescent="0.2">
      <c r="A1130" s="4"/>
      <c r="B1130" s="51"/>
      <c r="C1130" s="65"/>
      <c r="D1130" s="43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 ht="12.75" customHeight="1" x14ac:dyDescent="0.2">
      <c r="A1131" s="4"/>
      <c r="B1131" s="51"/>
      <c r="C1131" s="65"/>
      <c r="D1131" s="43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 ht="12.75" customHeight="1" x14ac:dyDescent="0.2">
      <c r="A1132" s="4"/>
      <c r="B1132" s="51"/>
      <c r="C1132" s="65"/>
      <c r="D1132" s="43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 ht="12.75" customHeight="1" x14ac:dyDescent="0.2">
      <c r="A1133" s="4"/>
      <c r="B1133" s="51"/>
      <c r="C1133" s="65"/>
      <c r="D1133" s="43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 ht="12.75" customHeight="1" x14ac:dyDescent="0.2">
      <c r="A1134" s="4"/>
      <c r="B1134" s="51"/>
      <c r="C1134" s="65"/>
      <c r="D1134" s="43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 ht="12.75" customHeight="1" x14ac:dyDescent="0.2">
      <c r="A1135" s="4"/>
      <c r="B1135" s="51"/>
      <c r="C1135" s="65"/>
      <c r="D1135" s="43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 ht="12.75" customHeight="1" x14ac:dyDescent="0.2">
      <c r="A1136" s="4"/>
      <c r="B1136" s="51"/>
      <c r="C1136" s="65"/>
      <c r="D1136" s="43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 ht="12.75" customHeight="1" x14ac:dyDescent="0.2">
      <c r="A1137" s="4"/>
      <c r="B1137" s="51"/>
      <c r="C1137" s="65"/>
      <c r="D1137" s="43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 ht="12.75" customHeight="1" x14ac:dyDescent="0.2">
      <c r="A1138" s="4"/>
      <c r="B1138" s="51"/>
      <c r="C1138" s="65"/>
      <c r="D1138" s="43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 ht="12.75" customHeight="1" x14ac:dyDescent="0.2">
      <c r="A1139" s="4"/>
      <c r="B1139" s="51"/>
      <c r="C1139" s="65"/>
      <c r="D1139" s="43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 ht="12.75" customHeight="1" x14ac:dyDescent="0.2">
      <c r="A1140" s="4"/>
      <c r="B1140" s="51"/>
      <c r="C1140" s="65"/>
      <c r="D1140" s="43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 ht="12.75" customHeight="1" x14ac:dyDescent="0.2">
      <c r="A1141" s="4"/>
      <c r="B1141" s="51"/>
      <c r="C1141" s="65"/>
      <c r="D1141" s="43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 ht="12.75" customHeight="1" x14ac:dyDescent="0.2">
      <c r="A1142" s="4"/>
      <c r="B1142" s="51"/>
      <c r="C1142" s="65"/>
      <c r="D1142" s="43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 ht="12.75" customHeight="1" x14ac:dyDescent="0.2">
      <c r="A1143" s="4"/>
      <c r="B1143" s="51"/>
      <c r="C1143" s="65"/>
      <c r="D1143" s="43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 ht="12.75" customHeight="1" x14ac:dyDescent="0.2">
      <c r="A1144" s="4"/>
      <c r="B1144" s="51"/>
      <c r="C1144" s="65"/>
      <c r="D1144" s="43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 ht="12.75" customHeight="1" x14ac:dyDescent="0.2">
      <c r="A1145" s="4"/>
      <c r="B1145" s="51"/>
      <c r="C1145" s="65"/>
      <c r="D1145" s="43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 ht="12.75" customHeight="1" x14ac:dyDescent="0.2">
      <c r="A1146" s="4"/>
      <c r="B1146" s="51"/>
      <c r="C1146" s="65"/>
      <c r="D1146" s="43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 ht="12.75" customHeight="1" x14ac:dyDescent="0.2">
      <c r="A1147" s="4"/>
      <c r="B1147" s="51"/>
      <c r="C1147" s="65"/>
      <c r="D1147" s="43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 ht="12.75" customHeight="1" x14ac:dyDescent="0.2">
      <c r="A1148" s="4"/>
      <c r="B1148" s="51"/>
      <c r="C1148" s="65"/>
      <c r="D1148" s="43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 ht="12.75" customHeight="1" x14ac:dyDescent="0.2">
      <c r="A1149" s="4"/>
      <c r="B1149" s="51"/>
      <c r="C1149" s="65"/>
      <c r="D1149" s="43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 ht="12.75" customHeight="1" x14ac:dyDescent="0.2">
      <c r="A1150" s="4"/>
      <c r="B1150" s="51"/>
      <c r="C1150" s="65"/>
      <c r="D1150" s="43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 ht="12.75" customHeight="1" x14ac:dyDescent="0.2">
      <c r="A1151" s="4"/>
      <c r="B1151" s="51"/>
      <c r="C1151" s="65"/>
      <c r="D1151" s="43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 ht="12.75" customHeight="1" x14ac:dyDescent="0.2">
      <c r="A1152" s="4"/>
      <c r="B1152" s="51"/>
      <c r="C1152" s="65"/>
      <c r="D1152" s="43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 ht="12.75" customHeight="1" x14ac:dyDescent="0.2">
      <c r="A1153" s="4"/>
      <c r="B1153" s="51"/>
      <c r="C1153" s="65"/>
      <c r="D1153" s="43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 ht="12.75" customHeight="1" x14ac:dyDescent="0.2">
      <c r="A1154" s="4"/>
      <c r="B1154" s="51"/>
      <c r="C1154" s="65"/>
      <c r="D1154" s="43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 ht="12.75" customHeight="1" x14ac:dyDescent="0.2">
      <c r="A1155" s="4"/>
      <c r="B1155" s="51"/>
      <c r="C1155" s="65"/>
      <c r="D1155" s="43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 ht="12.75" customHeight="1" x14ac:dyDescent="0.2">
      <c r="A1156" s="4"/>
      <c r="B1156" s="51"/>
      <c r="C1156" s="65"/>
      <c r="D1156" s="43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 ht="12.75" customHeight="1" x14ac:dyDescent="0.2">
      <c r="A1157" s="4"/>
      <c r="B1157" s="51"/>
      <c r="C1157" s="65"/>
      <c r="D1157" s="43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 ht="12.75" customHeight="1" x14ac:dyDescent="0.2">
      <c r="A1158" s="4"/>
      <c r="B1158" s="51"/>
      <c r="C1158" s="65"/>
      <c r="D1158" s="43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 ht="12.75" customHeight="1" x14ac:dyDescent="0.2">
      <c r="A1159" s="4"/>
      <c r="B1159" s="51"/>
      <c r="C1159" s="65"/>
      <c r="D1159" s="43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 ht="12.75" customHeight="1" x14ac:dyDescent="0.2">
      <c r="A1160" s="4"/>
      <c r="B1160" s="51"/>
      <c r="C1160" s="65"/>
      <c r="D1160" s="43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 ht="12.75" customHeight="1" x14ac:dyDescent="0.2">
      <c r="A1161" s="4"/>
      <c r="B1161" s="51"/>
      <c r="C1161" s="65"/>
      <c r="D1161" s="43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 ht="12.75" customHeight="1" x14ac:dyDescent="0.2">
      <c r="A1162" s="4"/>
      <c r="B1162" s="51"/>
      <c r="C1162" s="65"/>
      <c r="D1162" s="43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 ht="12.75" customHeight="1" x14ac:dyDescent="0.2">
      <c r="A1163" s="4"/>
      <c r="B1163" s="51"/>
      <c r="C1163" s="65"/>
      <c r="D1163" s="43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 ht="12.75" customHeight="1" x14ac:dyDescent="0.2">
      <c r="A1164" s="4"/>
      <c r="B1164" s="51"/>
      <c r="C1164" s="65"/>
      <c r="D1164" s="43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 ht="12.75" customHeight="1" x14ac:dyDescent="0.2">
      <c r="A1165" s="4"/>
      <c r="B1165" s="51"/>
      <c r="C1165" s="65"/>
      <c r="D1165" s="43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 ht="12.75" customHeight="1" x14ac:dyDescent="0.2">
      <c r="A1166" s="4"/>
      <c r="B1166" s="51"/>
      <c r="C1166" s="65"/>
      <c r="D1166" s="43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 ht="12.75" customHeight="1" x14ac:dyDescent="0.2">
      <c r="A1167" s="4"/>
      <c r="B1167" s="51"/>
      <c r="C1167" s="65"/>
      <c r="D1167" s="43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 ht="12.75" customHeight="1" x14ac:dyDescent="0.2">
      <c r="A1168" s="4"/>
      <c r="B1168" s="51"/>
      <c r="C1168" s="65"/>
      <c r="D1168" s="43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 ht="12.75" customHeight="1" x14ac:dyDescent="0.2">
      <c r="A1169" s="4"/>
      <c r="B1169" s="51"/>
      <c r="C1169" s="65"/>
      <c r="D1169" s="43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 ht="12.75" x14ac:dyDescent="0.2">
      <c r="A1170" s="4"/>
      <c r="B1170" s="51"/>
      <c r="C1170" s="65"/>
      <c r="D1170" s="43"/>
      <c r="E1170" s="1"/>
      <c r="F1170" s="1"/>
      <c r="G1170" s="1"/>
      <c r="H1170" s="1"/>
      <c r="I1170" s="1"/>
      <c r="J1170" s="1"/>
      <c r="K1170" s="1"/>
    </row>
    <row r="1171" spans="1:14" ht="12.75" x14ac:dyDescent="0.2">
      <c r="A1171" s="4"/>
      <c r="B1171" s="51"/>
      <c r="C1171" s="65"/>
      <c r="D1171" s="43"/>
      <c r="E1171" s="1"/>
      <c r="F1171" s="1"/>
      <c r="G1171" s="1"/>
      <c r="H1171" s="1"/>
      <c r="I1171" s="1"/>
      <c r="J1171" s="1"/>
      <c r="K1171" s="1"/>
    </row>
    <row r="1172" spans="1:14" ht="12.75" x14ac:dyDescent="0.2">
      <c r="A1172" s="4"/>
      <c r="B1172" s="51"/>
      <c r="C1172" s="65"/>
      <c r="D1172" s="43"/>
      <c r="E1172" s="1"/>
      <c r="F1172" s="1"/>
      <c r="G1172" s="1"/>
      <c r="H1172" s="1"/>
      <c r="I1172" s="1"/>
      <c r="J1172" s="1"/>
      <c r="K1172" s="1"/>
    </row>
    <row r="1173" spans="1:14" ht="12.75" x14ac:dyDescent="0.2">
      <c r="A1173" s="4"/>
      <c r="B1173" s="51"/>
      <c r="C1173" s="65"/>
      <c r="D1173" s="43"/>
      <c r="E1173" s="1"/>
      <c r="F1173" s="1"/>
      <c r="G1173" s="1"/>
      <c r="H1173" s="1"/>
      <c r="I1173" s="1"/>
      <c r="J1173" s="1"/>
      <c r="K1173" s="1"/>
    </row>
    <row r="1174" spans="1:14" ht="12.75" x14ac:dyDescent="0.2">
      <c r="A1174" s="4"/>
      <c r="B1174" s="51"/>
      <c r="C1174" s="65"/>
      <c r="D1174" s="43"/>
      <c r="E1174" s="1"/>
      <c r="F1174" s="1"/>
      <c r="G1174" s="1"/>
      <c r="H1174" s="1"/>
      <c r="I1174" s="1"/>
      <c r="J1174" s="1"/>
      <c r="K1174" s="1"/>
    </row>
    <row r="1175" spans="1:14" ht="12.75" x14ac:dyDescent="0.2">
      <c r="A1175" s="4"/>
      <c r="B1175" s="51"/>
      <c r="C1175" s="65"/>
      <c r="D1175" s="43"/>
      <c r="E1175" s="1"/>
      <c r="F1175" s="1"/>
      <c r="G1175" s="1"/>
      <c r="H1175" s="1"/>
      <c r="I1175" s="1"/>
      <c r="J1175" s="1"/>
      <c r="K1175" s="1"/>
    </row>
    <row r="1176" spans="1:14" ht="12.75" x14ac:dyDescent="0.2">
      <c r="A1176" s="6"/>
      <c r="B1176" s="52"/>
    </row>
    <row r="1177" spans="1:14" ht="12.75" x14ac:dyDescent="0.2">
      <c r="A1177" s="6"/>
      <c r="B1177" s="52"/>
      <c r="D1177" s="125"/>
    </row>
    <row r="1178" spans="1:14" ht="12.75" x14ac:dyDescent="0.2">
      <c r="A1178" s="6"/>
      <c r="B1178" s="52"/>
      <c r="D1178" s="125"/>
    </row>
    <row r="1179" spans="1:14" ht="12.75" x14ac:dyDescent="0.2">
      <c r="A1179" s="6"/>
      <c r="B1179" s="52"/>
      <c r="D1179" s="125"/>
    </row>
    <row r="1180" spans="1:14" ht="12.75" x14ac:dyDescent="0.2">
      <c r="A1180" s="6"/>
      <c r="B1180" s="52"/>
      <c r="D1180" s="125"/>
    </row>
    <row r="1181" spans="1:14" ht="12.75" x14ac:dyDescent="0.2">
      <c r="A1181" s="6"/>
      <c r="B1181" s="52"/>
      <c r="D1181" s="125"/>
    </row>
    <row r="1182" spans="1:14" ht="12.75" x14ac:dyDescent="0.2">
      <c r="A1182" s="6"/>
      <c r="B1182" s="52"/>
      <c r="D1182" s="125"/>
    </row>
    <row r="1183" spans="1:14" ht="12.75" x14ac:dyDescent="0.2">
      <c r="A1183" s="6"/>
      <c r="B1183" s="52"/>
      <c r="D1183" s="125"/>
    </row>
    <row r="1184" spans="1:14" ht="12.75" x14ac:dyDescent="0.2">
      <c r="A1184" s="6"/>
      <c r="B1184" s="52"/>
      <c r="D1184" s="125"/>
    </row>
    <row r="1185" spans="1:4" ht="12.75" x14ac:dyDescent="0.2">
      <c r="A1185" s="6"/>
      <c r="B1185" s="52"/>
      <c r="D1185" s="125"/>
    </row>
    <row r="1186" spans="1:4" ht="12.75" x14ac:dyDescent="0.2">
      <c r="A1186" s="6"/>
      <c r="B1186" s="52"/>
      <c r="D1186" s="125"/>
    </row>
    <row r="1187" spans="1:4" ht="12.75" x14ac:dyDescent="0.2">
      <c r="A1187" s="6"/>
      <c r="B1187" s="52"/>
      <c r="D1187" s="125"/>
    </row>
    <row r="1188" spans="1:4" ht="12.75" x14ac:dyDescent="0.2">
      <c r="A1188" s="6"/>
      <c r="B1188" s="52"/>
      <c r="D1188" s="125"/>
    </row>
    <row r="1189" spans="1:4" ht="12.75" x14ac:dyDescent="0.2">
      <c r="A1189" s="6"/>
      <c r="B1189" s="52"/>
      <c r="D1189" s="125"/>
    </row>
    <row r="1190" spans="1:4" ht="12.75" x14ac:dyDescent="0.2">
      <c r="A1190" s="6"/>
      <c r="B1190" s="52"/>
      <c r="D1190" s="125"/>
    </row>
    <row r="1191" spans="1:4" ht="12.75" x14ac:dyDescent="0.2">
      <c r="A1191" s="6"/>
      <c r="B1191" s="52"/>
      <c r="D1191" s="125"/>
    </row>
    <row r="1192" spans="1:4" ht="12.75" x14ac:dyDescent="0.2">
      <c r="A1192" s="6"/>
      <c r="B1192" s="52"/>
      <c r="D1192" s="125"/>
    </row>
    <row r="1193" spans="1:4" ht="12.75" x14ac:dyDescent="0.2">
      <c r="A1193" s="6"/>
      <c r="B1193" s="52"/>
      <c r="D1193" s="125"/>
    </row>
    <row r="1194" spans="1:4" ht="12.75" x14ac:dyDescent="0.2">
      <c r="A1194" s="6"/>
      <c r="B1194" s="52"/>
      <c r="D1194" s="125"/>
    </row>
    <row r="1195" spans="1:4" ht="12.75" x14ac:dyDescent="0.2">
      <c r="A1195" s="6"/>
      <c r="B1195" s="52"/>
      <c r="D1195" s="125"/>
    </row>
    <row r="1196" spans="1:4" ht="12.75" x14ac:dyDescent="0.2">
      <c r="A1196" s="6"/>
      <c r="B1196" s="52"/>
      <c r="D1196" s="125"/>
    </row>
    <row r="1197" spans="1:4" ht="12.75" x14ac:dyDescent="0.2">
      <c r="A1197" s="6"/>
      <c r="B1197" s="52"/>
      <c r="D1197" s="125"/>
    </row>
    <row r="1198" spans="1:4" ht="12.75" x14ac:dyDescent="0.2">
      <c r="A1198" s="6"/>
      <c r="B1198" s="52"/>
      <c r="D1198" s="125"/>
    </row>
    <row r="1199" spans="1:4" ht="12.75" x14ac:dyDescent="0.2">
      <c r="A1199" s="6"/>
      <c r="B1199" s="52"/>
      <c r="D1199" s="125"/>
    </row>
    <row r="1200" spans="1:4" ht="12.75" x14ac:dyDescent="0.2">
      <c r="A1200" s="6"/>
      <c r="B1200" s="52"/>
      <c r="D1200" s="125"/>
    </row>
    <row r="1201" spans="1:4" ht="12.75" x14ac:dyDescent="0.2">
      <c r="A1201" s="6"/>
      <c r="B1201" s="52"/>
      <c r="D1201" s="125"/>
    </row>
    <row r="1202" spans="1:4" ht="12.75" x14ac:dyDescent="0.2">
      <c r="A1202" s="6"/>
      <c r="B1202" s="52"/>
      <c r="D1202" s="125"/>
    </row>
    <row r="1203" spans="1:4" ht="12.75" x14ac:dyDescent="0.2">
      <c r="A1203" s="6"/>
      <c r="B1203" s="52"/>
      <c r="D1203" s="125"/>
    </row>
    <row r="1204" spans="1:4" ht="12.75" x14ac:dyDescent="0.2">
      <c r="A1204" s="6"/>
      <c r="B1204" s="52"/>
      <c r="D1204" s="125"/>
    </row>
    <row r="1205" spans="1:4" ht="12.75" x14ac:dyDescent="0.2">
      <c r="A1205" s="6"/>
      <c r="B1205" s="52"/>
      <c r="D1205" s="125"/>
    </row>
    <row r="1206" spans="1:4" ht="12.75" x14ac:dyDescent="0.2">
      <c r="A1206" s="6"/>
      <c r="B1206" s="52"/>
      <c r="D1206" s="125"/>
    </row>
    <row r="1207" spans="1:4" ht="12.75" x14ac:dyDescent="0.2">
      <c r="A1207" s="6"/>
      <c r="B1207" s="52"/>
      <c r="D1207" s="125"/>
    </row>
    <row r="1208" spans="1:4" ht="12.75" x14ac:dyDescent="0.2">
      <c r="A1208" s="6"/>
      <c r="B1208" s="52"/>
      <c r="D1208" s="125"/>
    </row>
    <row r="1209" spans="1:4" ht="12.75" x14ac:dyDescent="0.2">
      <c r="A1209" s="6"/>
      <c r="B1209" s="52"/>
      <c r="D1209" s="125"/>
    </row>
    <row r="1210" spans="1:4" ht="12.75" x14ac:dyDescent="0.2">
      <c r="A1210" s="6"/>
      <c r="B1210" s="52"/>
      <c r="D1210" s="125"/>
    </row>
    <row r="1211" spans="1:4" ht="12.75" x14ac:dyDescent="0.2">
      <c r="A1211" s="6"/>
      <c r="B1211" s="52"/>
      <c r="D1211" s="125"/>
    </row>
    <row r="1212" spans="1:4" ht="12.75" x14ac:dyDescent="0.2">
      <c r="A1212" s="6"/>
      <c r="B1212" s="52"/>
      <c r="D1212" s="125"/>
    </row>
    <row r="1213" spans="1:4" ht="12.75" x14ac:dyDescent="0.2">
      <c r="A1213" s="6"/>
      <c r="B1213" s="52"/>
      <c r="D1213" s="125"/>
    </row>
    <row r="1214" spans="1:4" ht="12.75" x14ac:dyDescent="0.2">
      <c r="A1214" s="6"/>
      <c r="B1214" s="52"/>
      <c r="D1214" s="125"/>
    </row>
    <row r="1215" spans="1:4" ht="12.75" x14ac:dyDescent="0.2">
      <c r="A1215" s="6"/>
      <c r="B1215" s="52"/>
      <c r="D1215" s="125"/>
    </row>
    <row r="1216" spans="1:4" ht="12.75" x14ac:dyDescent="0.2">
      <c r="A1216" s="6"/>
      <c r="B1216" s="52"/>
      <c r="D1216" s="125"/>
    </row>
    <row r="1217" spans="1:4" ht="12.75" x14ac:dyDescent="0.2">
      <c r="A1217" s="6"/>
      <c r="B1217" s="52"/>
      <c r="D1217" s="125"/>
    </row>
    <row r="1218" spans="1:4" ht="12.75" x14ac:dyDescent="0.2">
      <c r="A1218" s="6"/>
      <c r="B1218" s="52"/>
      <c r="D1218" s="125"/>
    </row>
    <row r="1219" spans="1:4" ht="12.75" x14ac:dyDescent="0.2">
      <c r="A1219" s="6"/>
      <c r="B1219" s="52"/>
      <c r="D1219" s="125"/>
    </row>
    <row r="1220" spans="1:4" ht="12.75" x14ac:dyDescent="0.2">
      <c r="A1220" s="6"/>
      <c r="B1220" s="52"/>
      <c r="D1220" s="125"/>
    </row>
    <row r="1221" spans="1:4" ht="12.75" x14ac:dyDescent="0.2">
      <c r="A1221" s="6"/>
      <c r="B1221" s="52"/>
      <c r="D1221" s="125"/>
    </row>
    <row r="1222" spans="1:4" ht="12.75" x14ac:dyDescent="0.2">
      <c r="A1222" s="6"/>
      <c r="B1222" s="52"/>
      <c r="D1222" s="125"/>
    </row>
    <row r="1223" spans="1:4" ht="12.75" x14ac:dyDescent="0.2">
      <c r="A1223" s="6"/>
      <c r="B1223" s="52"/>
      <c r="D1223" s="125"/>
    </row>
    <row r="1224" spans="1:4" ht="12.75" x14ac:dyDescent="0.2">
      <c r="A1224" s="6"/>
      <c r="B1224" s="52"/>
      <c r="D1224" s="125"/>
    </row>
    <row r="1225" spans="1:4" ht="12.75" x14ac:dyDescent="0.2">
      <c r="A1225" s="6"/>
      <c r="B1225" s="52"/>
      <c r="D1225" s="125"/>
    </row>
    <row r="1226" spans="1:4" ht="12.75" x14ac:dyDescent="0.2">
      <c r="A1226" s="6"/>
      <c r="B1226" s="52"/>
      <c r="D1226" s="125"/>
    </row>
    <row r="1227" spans="1:4" ht="12.75" x14ac:dyDescent="0.2">
      <c r="A1227" s="6"/>
      <c r="B1227" s="52"/>
      <c r="D1227" s="125"/>
    </row>
    <row r="1228" spans="1:4" ht="12.75" x14ac:dyDescent="0.2">
      <c r="A1228" s="6"/>
      <c r="B1228" s="52"/>
      <c r="D1228" s="125"/>
    </row>
    <row r="1229" spans="1:4" ht="12.75" x14ac:dyDescent="0.2">
      <c r="A1229" s="6"/>
      <c r="B1229" s="52"/>
      <c r="D1229" s="125"/>
    </row>
    <row r="1230" spans="1:4" ht="12.75" x14ac:dyDescent="0.2">
      <c r="A1230" s="6"/>
      <c r="B1230" s="52"/>
      <c r="D1230" s="125"/>
    </row>
    <row r="1231" spans="1:4" ht="12.75" x14ac:dyDescent="0.2">
      <c r="A1231" s="6"/>
      <c r="B1231" s="52"/>
      <c r="D1231" s="125"/>
    </row>
    <row r="1232" spans="1:4" ht="12.75" x14ac:dyDescent="0.2">
      <c r="A1232" s="6"/>
      <c r="B1232" s="52"/>
      <c r="D1232" s="125"/>
    </row>
    <row r="1233" spans="1:4" ht="12.75" x14ac:dyDescent="0.2">
      <c r="A1233" s="6"/>
      <c r="B1233" s="52"/>
      <c r="D1233" s="125"/>
    </row>
    <row r="1234" spans="1:4" ht="12.75" x14ac:dyDescent="0.2">
      <c r="A1234" s="6"/>
      <c r="B1234" s="52"/>
      <c r="D1234" s="125"/>
    </row>
    <row r="1235" spans="1:4" ht="12.75" x14ac:dyDescent="0.2">
      <c r="A1235" s="6"/>
      <c r="B1235" s="52"/>
      <c r="D1235" s="125"/>
    </row>
    <row r="1236" spans="1:4" ht="12.75" x14ac:dyDescent="0.2">
      <c r="A1236" s="6"/>
      <c r="B1236" s="52"/>
      <c r="D1236" s="125"/>
    </row>
    <row r="1237" spans="1:4" ht="12.75" x14ac:dyDescent="0.2">
      <c r="A1237" s="6"/>
      <c r="B1237" s="52"/>
      <c r="D1237" s="125"/>
    </row>
    <row r="1238" spans="1:4" ht="12.75" x14ac:dyDescent="0.2">
      <c r="A1238" s="6"/>
      <c r="B1238" s="52"/>
      <c r="D1238" s="125"/>
    </row>
    <row r="1239" spans="1:4" ht="12.75" x14ac:dyDescent="0.2">
      <c r="A1239" s="6"/>
      <c r="B1239" s="52"/>
      <c r="D1239" s="125"/>
    </row>
    <row r="1240" spans="1:4" ht="12.75" x14ac:dyDescent="0.2">
      <c r="A1240" s="6"/>
      <c r="B1240" s="52"/>
      <c r="D1240" s="125"/>
    </row>
    <row r="1241" spans="1:4" ht="12.75" x14ac:dyDescent="0.2">
      <c r="A1241" s="6"/>
      <c r="B1241" s="52"/>
      <c r="D1241" s="125"/>
    </row>
    <row r="1242" spans="1:4" ht="12.75" x14ac:dyDescent="0.2">
      <c r="A1242" s="6"/>
      <c r="B1242" s="52"/>
      <c r="D1242" s="125"/>
    </row>
    <row r="1243" spans="1:4" ht="12.75" x14ac:dyDescent="0.2">
      <c r="A1243" s="6"/>
      <c r="B1243" s="52"/>
      <c r="D1243" s="125"/>
    </row>
    <row r="1244" spans="1:4" ht="12.75" x14ac:dyDescent="0.2">
      <c r="A1244" s="6"/>
      <c r="B1244" s="52"/>
      <c r="D1244" s="125"/>
    </row>
    <row r="1245" spans="1:4" ht="12.75" x14ac:dyDescent="0.2">
      <c r="A1245" s="6"/>
      <c r="B1245" s="52"/>
      <c r="D1245" s="125"/>
    </row>
    <row r="1246" spans="1:4" ht="12.75" x14ac:dyDescent="0.2">
      <c r="A1246" s="6"/>
      <c r="B1246" s="52"/>
      <c r="D1246" s="125"/>
    </row>
    <row r="1247" spans="1:4" ht="12.75" x14ac:dyDescent="0.2">
      <c r="A1247" s="6"/>
      <c r="B1247" s="52"/>
      <c r="D1247" s="125"/>
    </row>
    <row r="1248" spans="1:4" ht="12.75" x14ac:dyDescent="0.2">
      <c r="A1248" s="6"/>
      <c r="B1248" s="52"/>
      <c r="D1248" s="125"/>
    </row>
    <row r="1249" spans="1:4" ht="12.75" x14ac:dyDescent="0.2">
      <c r="A1249" s="6"/>
      <c r="B1249" s="52"/>
      <c r="D1249" s="125"/>
    </row>
    <row r="1250" spans="1:4" ht="12.75" x14ac:dyDescent="0.2">
      <c r="A1250" s="6"/>
      <c r="B1250" s="52"/>
      <c r="D1250" s="125"/>
    </row>
    <row r="1251" spans="1:4" ht="12.75" x14ac:dyDescent="0.2">
      <c r="A1251" s="6"/>
      <c r="B1251" s="52"/>
      <c r="D1251" s="125"/>
    </row>
    <row r="1252" spans="1:4" ht="12.75" x14ac:dyDescent="0.2">
      <c r="A1252" s="6"/>
      <c r="B1252" s="52"/>
      <c r="D1252" s="125"/>
    </row>
    <row r="1253" spans="1:4" ht="12.75" x14ac:dyDescent="0.2">
      <c r="A1253" s="6"/>
      <c r="B1253" s="52"/>
      <c r="D1253" s="125"/>
    </row>
    <row r="1254" spans="1:4" ht="12.75" x14ac:dyDescent="0.2">
      <c r="A1254" s="6"/>
      <c r="B1254" s="52"/>
      <c r="D1254" s="125"/>
    </row>
    <row r="1255" spans="1:4" ht="12.75" x14ac:dyDescent="0.2">
      <c r="A1255" s="6"/>
      <c r="B1255" s="52"/>
      <c r="D1255" s="125"/>
    </row>
    <row r="1256" spans="1:4" ht="12.75" x14ac:dyDescent="0.2">
      <c r="A1256" s="6"/>
      <c r="B1256" s="52"/>
      <c r="D1256" s="125"/>
    </row>
    <row r="1257" spans="1:4" ht="12.75" x14ac:dyDescent="0.2">
      <c r="A1257" s="6"/>
      <c r="B1257" s="52"/>
      <c r="D1257" s="125"/>
    </row>
    <row r="1258" spans="1:4" ht="12.75" x14ac:dyDescent="0.2">
      <c r="A1258" s="6"/>
      <c r="B1258" s="52"/>
      <c r="D1258" s="125"/>
    </row>
    <row r="1259" spans="1:4" ht="12.75" x14ac:dyDescent="0.2">
      <c r="A1259" s="6"/>
      <c r="B1259" s="52"/>
      <c r="D1259" s="125"/>
    </row>
    <row r="1260" spans="1:4" ht="12.75" x14ac:dyDescent="0.2">
      <c r="A1260" s="6"/>
      <c r="B1260" s="52"/>
      <c r="D1260" s="125"/>
    </row>
    <row r="1261" spans="1:4" ht="12.75" x14ac:dyDescent="0.2">
      <c r="A1261" s="6"/>
      <c r="B1261" s="52"/>
      <c r="D1261" s="125"/>
    </row>
    <row r="1262" spans="1:4" ht="12.75" x14ac:dyDescent="0.2">
      <c r="A1262" s="6"/>
      <c r="B1262" s="52"/>
      <c r="D1262" s="125"/>
    </row>
    <row r="1263" spans="1:4" ht="12.75" x14ac:dyDescent="0.2">
      <c r="A1263" s="6"/>
      <c r="B1263" s="52"/>
      <c r="D1263" s="125"/>
    </row>
    <row r="1264" spans="1:4" ht="12.75" x14ac:dyDescent="0.2">
      <c r="A1264" s="6"/>
      <c r="B1264" s="52"/>
      <c r="D1264" s="125"/>
    </row>
    <row r="1265" spans="1:4" ht="12.75" x14ac:dyDescent="0.2">
      <c r="A1265" s="6"/>
      <c r="B1265" s="52"/>
      <c r="D1265" s="125"/>
    </row>
    <row r="1266" spans="1:4" ht="12.75" x14ac:dyDescent="0.2">
      <c r="A1266" s="6"/>
      <c r="B1266" s="52"/>
      <c r="D1266" s="125"/>
    </row>
    <row r="1267" spans="1:4" ht="12.75" x14ac:dyDescent="0.2">
      <c r="A1267" s="6"/>
      <c r="B1267" s="52"/>
      <c r="D1267" s="125"/>
    </row>
    <row r="1268" spans="1:4" ht="12.75" x14ac:dyDescent="0.2">
      <c r="A1268" s="6"/>
      <c r="B1268" s="52"/>
      <c r="D1268" s="125"/>
    </row>
    <row r="1269" spans="1:4" ht="12.75" x14ac:dyDescent="0.2">
      <c r="A1269" s="6"/>
      <c r="B1269" s="52"/>
      <c r="D1269" s="125"/>
    </row>
    <row r="1270" spans="1:4" ht="12.75" x14ac:dyDescent="0.2">
      <c r="A1270" s="6"/>
      <c r="B1270" s="52"/>
      <c r="D1270" s="125"/>
    </row>
    <row r="1271" spans="1:4" ht="12.75" x14ac:dyDescent="0.2">
      <c r="A1271" s="6"/>
      <c r="B1271" s="52"/>
      <c r="D1271" s="125"/>
    </row>
    <row r="1272" spans="1:4" ht="12.75" x14ac:dyDescent="0.2">
      <c r="A1272" s="6"/>
      <c r="B1272" s="52"/>
      <c r="D1272" s="125"/>
    </row>
    <row r="1273" spans="1:4" ht="12.75" x14ac:dyDescent="0.2">
      <c r="A1273" s="6"/>
      <c r="B1273" s="52"/>
      <c r="D1273" s="125"/>
    </row>
    <row r="1274" spans="1:4" ht="12.75" x14ac:dyDescent="0.2">
      <c r="A1274" s="6"/>
      <c r="B1274" s="52"/>
      <c r="D1274" s="125"/>
    </row>
    <row r="1275" spans="1:4" ht="12.75" x14ac:dyDescent="0.2">
      <c r="A1275" s="6"/>
      <c r="B1275" s="52"/>
      <c r="D1275" s="125"/>
    </row>
    <row r="1276" spans="1:4" ht="12.75" x14ac:dyDescent="0.2">
      <c r="A1276" s="6"/>
      <c r="B1276" s="52"/>
      <c r="D1276" s="125"/>
    </row>
    <row r="1277" spans="1:4" ht="12.75" x14ac:dyDescent="0.2">
      <c r="A1277" s="6"/>
      <c r="B1277" s="52"/>
      <c r="D1277" s="125"/>
    </row>
    <row r="1278" spans="1:4" ht="12.75" x14ac:dyDescent="0.2">
      <c r="A1278" s="6"/>
      <c r="B1278" s="52"/>
      <c r="D1278" s="125"/>
    </row>
    <row r="1279" spans="1:4" ht="12.75" x14ac:dyDescent="0.2">
      <c r="A1279" s="6"/>
      <c r="B1279" s="52"/>
      <c r="D1279" s="125"/>
    </row>
    <row r="1280" spans="1:4" ht="12.75" x14ac:dyDescent="0.2">
      <c r="A1280" s="6"/>
      <c r="B1280" s="52"/>
      <c r="D1280" s="125"/>
    </row>
    <row r="1281" spans="1:4" ht="12.75" x14ac:dyDescent="0.2">
      <c r="A1281" s="6"/>
      <c r="B1281" s="52"/>
      <c r="D1281" s="125"/>
    </row>
    <row r="1282" spans="1:4" ht="12.75" x14ac:dyDescent="0.2">
      <c r="A1282" s="6"/>
      <c r="B1282" s="52"/>
      <c r="D1282" s="125"/>
    </row>
    <row r="1283" spans="1:4" ht="12.75" x14ac:dyDescent="0.2">
      <c r="A1283" s="6"/>
      <c r="B1283" s="52"/>
      <c r="D1283" s="125"/>
    </row>
    <row r="1284" spans="1:4" ht="12.75" x14ac:dyDescent="0.2">
      <c r="A1284" s="6"/>
      <c r="B1284" s="52"/>
      <c r="D1284" s="125"/>
    </row>
    <row r="1285" spans="1:4" ht="12.75" x14ac:dyDescent="0.2">
      <c r="A1285" s="6"/>
      <c r="B1285" s="52"/>
      <c r="D1285" s="125"/>
    </row>
    <row r="1286" spans="1:4" ht="12.75" x14ac:dyDescent="0.2">
      <c r="A1286" s="6"/>
      <c r="B1286" s="52"/>
      <c r="D1286" s="125"/>
    </row>
    <row r="1287" spans="1:4" ht="12.75" x14ac:dyDescent="0.2">
      <c r="A1287" s="6"/>
      <c r="B1287" s="52"/>
      <c r="D1287" s="125"/>
    </row>
    <row r="1288" spans="1:4" ht="12.75" x14ac:dyDescent="0.2">
      <c r="A1288" s="6"/>
      <c r="B1288" s="52"/>
      <c r="D1288" s="125"/>
    </row>
    <row r="1289" spans="1:4" ht="12.75" x14ac:dyDescent="0.2">
      <c r="A1289" s="6"/>
      <c r="B1289" s="52"/>
      <c r="D1289" s="125"/>
    </row>
    <row r="1290" spans="1:4" ht="12.75" x14ac:dyDescent="0.2">
      <c r="A1290" s="6"/>
      <c r="B1290" s="52"/>
      <c r="D1290" s="125"/>
    </row>
    <row r="1291" spans="1:4" ht="15" customHeight="1" x14ac:dyDescent="0.2">
      <c r="A1291" s="6"/>
      <c r="B1291" s="52"/>
      <c r="D1291" s="125"/>
    </row>
    <row r="1292" spans="1:4" ht="15" customHeight="1" x14ac:dyDescent="0.2">
      <c r="A1292" s="6"/>
      <c r="B1292" s="52"/>
      <c r="D1292" s="125"/>
    </row>
    <row r="1293" spans="1:4" ht="15" customHeight="1" x14ac:dyDescent="0.2">
      <c r="A1293" s="6"/>
      <c r="B1293" s="52"/>
      <c r="D1293" s="125"/>
    </row>
    <row r="1294" spans="1:4" ht="15" customHeight="1" x14ac:dyDescent="0.2">
      <c r="A1294" s="6"/>
      <c r="B1294" s="52"/>
      <c r="D1294" s="125"/>
    </row>
    <row r="1295" spans="1:4" ht="15" customHeight="1" x14ac:dyDescent="0.2">
      <c r="A1295" s="6"/>
      <c r="B1295" s="52"/>
      <c r="D1295" s="125"/>
    </row>
    <row r="1296" spans="1:4" ht="15" customHeight="1" x14ac:dyDescent="0.2">
      <c r="A1296" s="6"/>
      <c r="B1296" s="52"/>
      <c r="D1296" s="125"/>
    </row>
  </sheetData>
  <sheetProtection algorithmName="SHA-512" hashValue="uD+lKrcEGpCTEulOqwsZQ3YlmclExiKuCYIgXd7UscCYOZw+/AmqA1yi2AESCVA3U3CxrftilijyJCfgHm28uA==" saltValue="blfMeXudfrWBYSP500EKqA==" spinCount="100000" sheet="1" objects="1" scenarios="1" selectLockedCells="1"/>
  <mergeCells count="17">
    <mergeCell ref="I505:J505"/>
    <mergeCell ref="A506:J506"/>
    <mergeCell ref="A507:K507"/>
    <mergeCell ref="A508:K508"/>
    <mergeCell ref="A509:K510"/>
    <mergeCell ref="I504:J504"/>
    <mergeCell ref="A1:K1"/>
    <mergeCell ref="A3:K3"/>
    <mergeCell ref="I139:J139"/>
    <mergeCell ref="I140:J140"/>
    <mergeCell ref="I141:J141"/>
    <mergeCell ref="I142:J142"/>
    <mergeCell ref="I143:J143"/>
    <mergeCell ref="A144:K144"/>
    <mergeCell ref="I501:J501"/>
    <mergeCell ref="I502:J502"/>
    <mergeCell ref="I503:J503"/>
  </mergeCells>
  <printOptions horizontalCentered="1"/>
  <pageMargins left="0.19685039370078741" right="0.19685039370078741" top="0.59055118110236227" bottom="0.39370078740157483" header="0" footer="0"/>
  <pageSetup paperSize="9" scale="50" fitToHeight="0" orientation="portrait" r:id="rId1"/>
  <headerFooter>
    <oddHeader>&amp;R&amp;P/&amp;N</oddHeader>
  </headerFooter>
  <rowBreaks count="1" manualBreakCount="1">
    <brk id="143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opLeftCell="A10" workbookViewId="0">
      <selection activeCell="G133" sqref="G133"/>
    </sheetView>
  </sheetViews>
  <sheetFormatPr defaultColWidth="12.5703125" defaultRowHeight="15.75" customHeight="1" x14ac:dyDescent="0.2"/>
  <cols>
    <col min="1" max="1" width="17.140625" style="177" customWidth="1"/>
    <col min="2" max="2" width="24" style="177" customWidth="1"/>
    <col min="3" max="3" width="13.85546875" style="177" customWidth="1"/>
    <col min="4" max="4" width="12.5703125" style="177"/>
    <col min="5" max="5" width="19.7109375" style="177" customWidth="1"/>
    <col min="6" max="16384" width="12.5703125" style="177"/>
  </cols>
  <sheetData>
    <row r="1" spans="1:5" ht="90.75" customHeight="1" x14ac:dyDescent="0.2">
      <c r="A1" s="176"/>
      <c r="B1" s="211" t="s">
        <v>12</v>
      </c>
      <c r="C1" s="209"/>
      <c r="D1" s="209"/>
      <c r="E1" s="210"/>
    </row>
    <row r="2" spans="1:5" ht="27" customHeight="1" x14ac:dyDescent="0.2">
      <c r="A2" s="212" t="s">
        <v>1513</v>
      </c>
      <c r="B2" s="209"/>
      <c r="C2" s="209"/>
      <c r="D2" s="209"/>
      <c r="E2" s="210"/>
    </row>
    <row r="3" spans="1:5" ht="25.5" customHeight="1" x14ac:dyDescent="0.2">
      <c r="A3" s="178" t="s">
        <v>13</v>
      </c>
      <c r="B3" s="213" t="s">
        <v>1518</v>
      </c>
      <c r="C3" s="214"/>
      <c r="D3" s="214"/>
      <c r="E3" s="215"/>
    </row>
    <row r="4" spans="1:5" ht="29.25" customHeight="1" x14ac:dyDescent="0.2">
      <c r="A4" s="178" t="s">
        <v>14</v>
      </c>
      <c r="B4" s="216" t="s">
        <v>204</v>
      </c>
      <c r="C4" s="217"/>
      <c r="D4" s="217"/>
      <c r="E4" s="218"/>
    </row>
    <row r="5" spans="1:5" ht="36" customHeight="1" x14ac:dyDescent="0.2">
      <c r="A5" s="178" t="s">
        <v>15</v>
      </c>
      <c r="B5" s="219"/>
      <c r="C5" s="220"/>
      <c r="D5" s="220"/>
      <c r="E5" s="221"/>
    </row>
    <row r="6" spans="1:5" ht="21.75" customHeight="1" x14ac:dyDescent="0.2">
      <c r="A6" s="208" t="s">
        <v>16</v>
      </c>
      <c r="B6" s="209"/>
      <c r="C6" s="209"/>
      <c r="D6" s="209"/>
      <c r="E6" s="210"/>
    </row>
    <row r="7" spans="1:5" ht="75" customHeight="1" x14ac:dyDescent="0.2">
      <c r="A7" s="225"/>
      <c r="B7" s="209"/>
      <c r="C7" s="209"/>
      <c r="D7" s="209"/>
      <c r="E7" s="210"/>
    </row>
    <row r="8" spans="1:5" ht="22.5" customHeight="1" x14ac:dyDescent="0.2">
      <c r="A8" s="226" t="s">
        <v>1514</v>
      </c>
      <c r="B8" s="209"/>
      <c r="C8" s="209"/>
      <c r="D8" s="209"/>
      <c r="E8" s="210"/>
    </row>
    <row r="9" spans="1:5" ht="12.75" x14ac:dyDescent="0.2">
      <c r="A9" s="179" t="s">
        <v>17</v>
      </c>
      <c r="B9" s="226" t="s">
        <v>18</v>
      </c>
      <c r="C9" s="209"/>
      <c r="D9" s="210"/>
      <c r="E9" s="179" t="s">
        <v>32</v>
      </c>
    </row>
    <row r="10" spans="1:5" ht="25.5" customHeight="1" x14ac:dyDescent="0.2">
      <c r="A10" s="179" t="s">
        <v>19</v>
      </c>
      <c r="B10" s="227" t="s">
        <v>207</v>
      </c>
      <c r="C10" s="209"/>
      <c r="D10" s="210"/>
      <c r="E10" s="180"/>
    </row>
    <row r="11" spans="1:5" ht="22.5" customHeight="1" x14ac:dyDescent="0.2">
      <c r="A11" s="179" t="s">
        <v>20</v>
      </c>
      <c r="B11" s="227" t="s">
        <v>21</v>
      </c>
      <c r="C11" s="209"/>
      <c r="D11" s="210"/>
      <c r="E11" s="180"/>
    </row>
    <row r="12" spans="1:5" ht="22.5" customHeight="1" x14ac:dyDescent="0.2">
      <c r="A12" s="179" t="s">
        <v>22</v>
      </c>
      <c r="B12" s="227" t="s">
        <v>23</v>
      </c>
      <c r="C12" s="209"/>
      <c r="D12" s="210"/>
      <c r="E12" s="180"/>
    </row>
    <row r="13" spans="1:5" ht="23.25" customHeight="1" x14ac:dyDescent="0.2">
      <c r="A13" s="179" t="s">
        <v>24</v>
      </c>
      <c r="B13" s="227" t="s">
        <v>25</v>
      </c>
      <c r="C13" s="209"/>
      <c r="D13" s="210"/>
      <c r="E13" s="180"/>
    </row>
    <row r="14" spans="1:5" ht="24" customHeight="1" x14ac:dyDescent="0.2">
      <c r="A14" s="179" t="s">
        <v>26</v>
      </c>
      <c r="B14" s="227" t="s">
        <v>27</v>
      </c>
      <c r="C14" s="209"/>
      <c r="D14" s="210"/>
      <c r="E14" s="180"/>
    </row>
    <row r="15" spans="1:5" ht="21" customHeight="1" thickBot="1" x14ac:dyDescent="0.25">
      <c r="A15" s="179" t="s">
        <v>28</v>
      </c>
      <c r="B15" s="227" t="s">
        <v>29</v>
      </c>
      <c r="C15" s="209"/>
      <c r="D15" s="210"/>
      <c r="E15" s="181">
        <f>B22</f>
        <v>0</v>
      </c>
    </row>
    <row r="16" spans="1:5" ht="27.75" customHeight="1" thickTop="1" thickBot="1" x14ac:dyDescent="0.25">
      <c r="D16" s="182" t="s">
        <v>30</v>
      </c>
      <c r="E16" s="183">
        <f>TRUNC((((1+((E10+E11+E12)))*(1+E13)*(1+E14))/(1-B22)-1),4)</f>
        <v>0</v>
      </c>
    </row>
    <row r="17" spans="1:5" ht="21" customHeight="1" thickTop="1" x14ac:dyDescent="0.2">
      <c r="A17" s="179" t="s">
        <v>31</v>
      </c>
      <c r="B17" s="179" t="s">
        <v>32</v>
      </c>
    </row>
    <row r="18" spans="1:5" ht="24" customHeight="1" x14ac:dyDescent="0.2">
      <c r="A18" s="184" t="s">
        <v>33</v>
      </c>
      <c r="B18" s="180"/>
    </row>
    <row r="19" spans="1:5" ht="24" customHeight="1" x14ac:dyDescent="0.2">
      <c r="A19" s="184" t="s">
        <v>34</v>
      </c>
      <c r="B19" s="180"/>
    </row>
    <row r="20" spans="1:5" ht="24" customHeight="1" x14ac:dyDescent="0.2">
      <c r="A20" s="184" t="s">
        <v>35</v>
      </c>
      <c r="B20" s="180"/>
      <c r="C20" s="228" t="s">
        <v>1515</v>
      </c>
      <c r="D20" s="229"/>
      <c r="E20" s="229"/>
    </row>
    <row r="21" spans="1:5" ht="24" customHeight="1" x14ac:dyDescent="0.2">
      <c r="A21" s="184" t="s">
        <v>36</v>
      </c>
      <c r="B21" s="180"/>
    </row>
    <row r="22" spans="1:5" ht="24" customHeight="1" x14ac:dyDescent="0.2">
      <c r="A22" s="184" t="s">
        <v>30</v>
      </c>
      <c r="B22" s="181">
        <f>SUM(B18:B21)</f>
        <v>0</v>
      </c>
    </row>
    <row r="23" spans="1:5" ht="15.75" customHeight="1" thickBot="1" x14ac:dyDescent="0.25"/>
    <row r="24" spans="1:5" ht="26.25" customHeight="1" thickTop="1" thickBot="1" x14ac:dyDescent="0.25">
      <c r="A24" s="222" t="s">
        <v>1516</v>
      </c>
      <c r="B24" s="223"/>
      <c r="C24" s="223"/>
      <c r="D24" s="223"/>
      <c r="E24" s="224"/>
    </row>
    <row r="25" spans="1:5" ht="22.5" customHeight="1" thickTop="1" thickBot="1" x14ac:dyDescent="0.25">
      <c r="A25" s="222" t="s">
        <v>1517</v>
      </c>
      <c r="B25" s="223"/>
      <c r="C25" s="223"/>
      <c r="D25" s="223"/>
      <c r="E25" s="224"/>
    </row>
  </sheetData>
  <sheetProtection algorithmName="SHA-512" hashValue="s01vVv60cvd8SYGkaCt1ouPEhnYQm8YDAixmpMqoTb8vbzy0kYxlhT1fCOBih7Gy+TL4Kt34UzFEplK0qzmysQ==" saltValue="aKR8Z4G4mx5VsYcWlECuoA==" spinCount="100000" sheet="1" objects="1" scenarios="1" selectLockedCells="1"/>
  <mergeCells count="18">
    <mergeCell ref="A25:E25"/>
    <mergeCell ref="A7:E7"/>
    <mergeCell ref="A8:E8"/>
    <mergeCell ref="B9:D9"/>
    <mergeCell ref="B10:D10"/>
    <mergeCell ref="B11:D11"/>
    <mergeCell ref="B12:D12"/>
    <mergeCell ref="B13:D13"/>
    <mergeCell ref="B14:D14"/>
    <mergeCell ref="B15:D15"/>
    <mergeCell ref="C20:E20"/>
    <mergeCell ref="A24:E24"/>
    <mergeCell ref="A6:E6"/>
    <mergeCell ref="B1:E1"/>
    <mergeCell ref="A2:E2"/>
    <mergeCell ref="B3:E3"/>
    <mergeCell ref="B4:E4"/>
    <mergeCell ref="B5:E5"/>
  </mergeCells>
  <printOptions horizontalCentered="1"/>
  <pageMargins left="0.19685039370078741" right="0.19685039370078741" top="0.59055118110236227" bottom="0.39370078740157483" header="0" footer="0"/>
  <pageSetup paperSize="9" fitToHeight="0" orientation="portrait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7"/>
  <sheetViews>
    <sheetView workbookViewId="0">
      <pane xSplit="5" ySplit="2" topLeftCell="F55" activePane="bottomRight" state="frozen"/>
      <selection activeCell="G13" sqref="G13"/>
      <selection pane="topRight" activeCell="G13" sqref="G13"/>
      <selection pane="bottomLeft" activeCell="G13" sqref="G13"/>
      <selection pane="bottomRight" activeCell="A66" sqref="A66"/>
    </sheetView>
  </sheetViews>
  <sheetFormatPr defaultColWidth="12.5703125" defaultRowHeight="15" customHeight="1" x14ac:dyDescent="0.2"/>
  <cols>
    <col min="1" max="1" width="12.5703125" style="125"/>
    <col min="2" max="2" width="7.5703125" style="125" customWidth="1"/>
    <col min="3" max="3" width="54.5703125" style="125" customWidth="1"/>
    <col min="4" max="4" width="18.42578125" style="125" customWidth="1"/>
    <col min="5" max="5" width="22.140625" style="125" customWidth="1"/>
    <col min="6" max="6" width="5.28515625" style="125" customWidth="1"/>
    <col min="7" max="7" width="16.5703125" style="125" customWidth="1"/>
    <col min="8" max="8" width="14.28515625" style="125" customWidth="1"/>
    <col min="9" max="10" width="14.7109375" style="125" customWidth="1"/>
    <col min="11" max="11" width="14.85546875" style="125" customWidth="1"/>
    <col min="12" max="12" width="15.28515625" style="125" customWidth="1"/>
    <col min="13" max="14" width="15" style="125" customWidth="1"/>
    <col min="15" max="15" width="15.28515625" style="125" customWidth="1"/>
    <col min="16" max="16" width="15.5703125" style="125" customWidth="1"/>
    <col min="17" max="17" width="15" style="125" customWidth="1"/>
    <col min="18" max="18" width="14" style="125" customWidth="1"/>
    <col min="19" max="19" width="14.28515625" style="125" bestFit="1" customWidth="1"/>
    <col min="20" max="20" width="16.28515625" style="125" customWidth="1"/>
    <col min="21" max="21" width="13.28515625" style="125" bestFit="1" customWidth="1"/>
    <col min="22" max="22" width="14.28515625" style="125" customWidth="1"/>
    <col min="23" max="25" width="13.28515625" style="125" bestFit="1" customWidth="1"/>
    <col min="26" max="16384" width="12.5703125" style="125"/>
  </cols>
  <sheetData>
    <row r="1" spans="1:25" ht="161.25" customHeight="1" thickTop="1" x14ac:dyDescent="0.2">
      <c r="A1" s="233" t="s">
        <v>1087</v>
      </c>
      <c r="B1" s="233"/>
      <c r="C1" s="233"/>
      <c r="D1" s="233"/>
      <c r="E1" s="233"/>
      <c r="F1" s="234" t="s">
        <v>929</v>
      </c>
      <c r="G1" s="70" t="s">
        <v>930</v>
      </c>
      <c r="H1" s="70" t="s">
        <v>931</v>
      </c>
      <c r="I1" s="90" t="s">
        <v>957</v>
      </c>
      <c r="J1" s="90" t="s">
        <v>956</v>
      </c>
      <c r="K1" s="70" t="s">
        <v>932</v>
      </c>
      <c r="L1" s="90" t="s">
        <v>1186</v>
      </c>
      <c r="M1" s="70" t="s">
        <v>933</v>
      </c>
      <c r="N1" s="70" t="s">
        <v>934</v>
      </c>
      <c r="O1" s="70" t="s">
        <v>935</v>
      </c>
      <c r="P1" s="70" t="s">
        <v>936</v>
      </c>
      <c r="Q1" s="90" t="s">
        <v>1287</v>
      </c>
      <c r="R1" s="90" t="s">
        <v>1187</v>
      </c>
      <c r="S1" s="70" t="s">
        <v>937</v>
      </c>
      <c r="T1" s="70" t="s">
        <v>938</v>
      </c>
      <c r="U1" s="70" t="s">
        <v>939</v>
      </c>
      <c r="V1" s="70" t="s">
        <v>940</v>
      </c>
      <c r="W1" s="90" t="s">
        <v>941</v>
      </c>
      <c r="X1" s="70" t="s">
        <v>942</v>
      </c>
      <c r="Y1" s="71" t="s">
        <v>943</v>
      </c>
    </row>
    <row r="2" spans="1:25" ht="41.25" customHeight="1" thickBot="1" x14ac:dyDescent="0.25">
      <c r="A2" s="236" t="s">
        <v>0</v>
      </c>
      <c r="B2" s="237"/>
      <c r="C2" s="72" t="s">
        <v>944</v>
      </c>
      <c r="D2" s="73" t="s">
        <v>945</v>
      </c>
      <c r="E2" s="73" t="s">
        <v>946</v>
      </c>
      <c r="F2" s="235"/>
      <c r="G2" s="97">
        <v>1</v>
      </c>
      <c r="H2" s="74">
        <v>2</v>
      </c>
      <c r="I2" s="74">
        <v>3</v>
      </c>
      <c r="J2" s="74"/>
      <c r="K2" s="74">
        <v>4</v>
      </c>
      <c r="L2" s="74">
        <v>5</v>
      </c>
      <c r="M2" s="74">
        <v>6</v>
      </c>
      <c r="N2" s="74">
        <v>7</v>
      </c>
      <c r="O2" s="74">
        <v>8</v>
      </c>
      <c r="P2" s="74">
        <v>9</v>
      </c>
      <c r="Q2" s="74"/>
      <c r="R2" s="74">
        <v>10</v>
      </c>
      <c r="S2" s="74">
        <v>11</v>
      </c>
      <c r="T2" s="74">
        <v>12</v>
      </c>
      <c r="U2" s="74">
        <v>13</v>
      </c>
      <c r="V2" s="74">
        <v>14</v>
      </c>
      <c r="W2" s="74">
        <v>15</v>
      </c>
      <c r="X2" s="74">
        <v>16</v>
      </c>
      <c r="Y2" s="75">
        <v>17</v>
      </c>
    </row>
    <row r="3" spans="1:25" ht="27" customHeight="1" thickBot="1" x14ac:dyDescent="0.25">
      <c r="A3" s="238" t="s">
        <v>1521</v>
      </c>
      <c r="B3" s="88" t="s">
        <v>208</v>
      </c>
      <c r="C3" s="89" t="s">
        <v>9</v>
      </c>
      <c r="D3" s="76">
        <f>VLOOKUP(B3,'FORMAÇÃO DE PREÇOS'!$A$4:$K$143,11,FALSE)</f>
        <v>0</v>
      </c>
      <c r="E3" s="91" t="e">
        <f t="shared" ref="E3:E23" si="0">(D3/(SUM($D$3:$D$24)-$D$69))*$D$69+D3</f>
        <v>#DIV/0!</v>
      </c>
      <c r="F3" s="102"/>
      <c r="G3" s="103" t="e">
        <f>E3</f>
        <v>#DIV/0!</v>
      </c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1"/>
    </row>
    <row r="4" spans="1:25" ht="27" customHeight="1" thickBot="1" x14ac:dyDescent="0.25">
      <c r="A4" s="238"/>
      <c r="B4" s="88" t="s">
        <v>209</v>
      </c>
      <c r="C4" s="89" t="s">
        <v>955</v>
      </c>
      <c r="D4" s="76">
        <f>VLOOKUP(B4,'FORMAÇÃO DE PREÇOS'!$A$4:$K$143,11,FALSE)</f>
        <v>0</v>
      </c>
      <c r="E4" s="91" t="e">
        <f t="shared" si="0"/>
        <v>#DIV/0!</v>
      </c>
      <c r="F4" s="98"/>
      <c r="G4" s="104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63" t="e">
        <f>E4</f>
        <v>#DIV/0!</v>
      </c>
    </row>
    <row r="5" spans="1:25" ht="27" customHeight="1" thickBot="1" x14ac:dyDescent="0.25">
      <c r="A5" s="238"/>
      <c r="B5" s="88" t="s">
        <v>88</v>
      </c>
      <c r="C5" s="89" t="s">
        <v>213</v>
      </c>
      <c r="D5" s="76">
        <f>VLOOKUP(B5,'FORMAÇÃO DE PREÇOS'!$A$4:$K$143,11,FALSE)</f>
        <v>0</v>
      </c>
      <c r="E5" s="91" t="e">
        <f t="shared" si="0"/>
        <v>#DIV/0!</v>
      </c>
      <c r="F5" s="102"/>
      <c r="G5" s="103" t="e">
        <f>E5</f>
        <v>#DIV/0!</v>
      </c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1"/>
    </row>
    <row r="6" spans="1:25" ht="27" customHeight="1" thickBot="1" x14ac:dyDescent="0.25">
      <c r="A6" s="238"/>
      <c r="B6" s="88" t="s">
        <v>234</v>
      </c>
      <c r="C6" s="89" t="s">
        <v>235</v>
      </c>
      <c r="D6" s="76">
        <f>VLOOKUP(B6,'FORMAÇÃO DE PREÇOS'!$A$4:$K$143,11,FALSE)</f>
        <v>0</v>
      </c>
      <c r="E6" s="91" t="e">
        <f t="shared" si="0"/>
        <v>#DIV/0!</v>
      </c>
      <c r="F6" s="102"/>
      <c r="G6" s="107"/>
      <c r="H6" s="108" t="e">
        <f>E6</f>
        <v>#DIV/0!</v>
      </c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1"/>
    </row>
    <row r="7" spans="1:25" ht="27" customHeight="1" thickBot="1" x14ac:dyDescent="0.25">
      <c r="A7" s="238"/>
      <c r="B7" s="88" t="s">
        <v>253</v>
      </c>
      <c r="C7" s="89" t="s">
        <v>254</v>
      </c>
      <c r="D7" s="76">
        <f>VLOOKUP(B7,'FORMAÇÃO DE PREÇOS'!$A$4:$K$143,11,FALSE)</f>
        <v>0</v>
      </c>
      <c r="E7" s="91" t="e">
        <f t="shared" si="0"/>
        <v>#DIV/0!</v>
      </c>
      <c r="F7" s="98"/>
      <c r="G7" s="104"/>
      <c r="H7" s="105"/>
      <c r="I7" s="105"/>
      <c r="J7" s="105"/>
      <c r="K7" s="106" t="e">
        <f t="shared" ref="K7:K8" si="1">E7</f>
        <v>#DIV/0!</v>
      </c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1"/>
    </row>
    <row r="8" spans="1:25" ht="27" customHeight="1" thickBot="1" x14ac:dyDescent="0.25">
      <c r="A8" s="238"/>
      <c r="B8" s="88" t="s">
        <v>265</v>
      </c>
      <c r="C8" s="89" t="s">
        <v>266</v>
      </c>
      <c r="D8" s="76">
        <f>VLOOKUP(B8,'FORMAÇÃO DE PREÇOS'!$A$4:$K$143,11,FALSE)</f>
        <v>0</v>
      </c>
      <c r="E8" s="91" t="e">
        <f t="shared" si="0"/>
        <v>#DIV/0!</v>
      </c>
      <c r="F8" s="98"/>
      <c r="G8" s="104"/>
      <c r="H8" s="105"/>
      <c r="I8" s="105"/>
      <c r="J8" s="105"/>
      <c r="K8" s="106" t="e">
        <f t="shared" si="1"/>
        <v>#DIV/0!</v>
      </c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1"/>
    </row>
    <row r="9" spans="1:25" ht="27" customHeight="1" thickBot="1" x14ac:dyDescent="0.25">
      <c r="A9" s="238"/>
      <c r="B9" s="88" t="s">
        <v>282</v>
      </c>
      <c r="C9" s="89" t="s">
        <v>283</v>
      </c>
      <c r="D9" s="76">
        <f>VLOOKUP(B9,'FORMAÇÃO DE PREÇOS'!$A$4:$K$143,11,FALSE)</f>
        <v>0</v>
      </c>
      <c r="E9" s="91" t="e">
        <f t="shared" si="0"/>
        <v>#DIV/0!</v>
      </c>
      <c r="F9" s="102"/>
      <c r="G9" s="103" t="e">
        <f>E9</f>
        <v>#DIV/0!</v>
      </c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1"/>
    </row>
    <row r="10" spans="1:25" ht="27" customHeight="1" thickBot="1" x14ac:dyDescent="0.25">
      <c r="A10" s="238"/>
      <c r="B10" s="88" t="s">
        <v>317</v>
      </c>
      <c r="C10" s="89" t="s">
        <v>318</v>
      </c>
      <c r="D10" s="76">
        <f>VLOOKUP(B10,'FORMAÇÃO DE PREÇOS'!$A$4:$K$143,11,FALSE)</f>
        <v>0</v>
      </c>
      <c r="E10" s="91" t="e">
        <f t="shared" si="0"/>
        <v>#DIV/0!</v>
      </c>
      <c r="F10" s="102"/>
      <c r="G10" s="107"/>
      <c r="H10" s="109"/>
      <c r="I10" s="108" t="e">
        <f>E10</f>
        <v>#DIV/0!</v>
      </c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1"/>
    </row>
    <row r="11" spans="1:25" ht="27" customHeight="1" thickBot="1" x14ac:dyDescent="0.25">
      <c r="A11" s="238"/>
      <c r="B11" s="88" t="s">
        <v>325</v>
      </c>
      <c r="C11" s="89" t="s">
        <v>326</v>
      </c>
      <c r="D11" s="76">
        <f>VLOOKUP(B11,'FORMAÇÃO DE PREÇOS'!$A$4:$K$143,11,FALSE)</f>
        <v>0</v>
      </c>
      <c r="E11" s="91" t="e">
        <f t="shared" si="0"/>
        <v>#DIV/0!</v>
      </c>
      <c r="F11" s="98"/>
      <c r="G11" s="104"/>
      <c r="H11" s="110"/>
      <c r="I11" s="110"/>
      <c r="J11" s="106" t="e">
        <f>E11</f>
        <v>#DIV/0!</v>
      </c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1"/>
    </row>
    <row r="12" spans="1:25" ht="27" customHeight="1" thickBot="1" x14ac:dyDescent="0.25">
      <c r="A12" s="238"/>
      <c r="B12" s="88" t="s">
        <v>327</v>
      </c>
      <c r="C12" s="89" t="s">
        <v>328</v>
      </c>
      <c r="D12" s="76">
        <f>VLOOKUP(B12,'FORMAÇÃO DE PREÇOS'!$A$4:$K$143,11,FALSE)</f>
        <v>0</v>
      </c>
      <c r="E12" s="91" t="e">
        <f t="shared" si="0"/>
        <v>#DIV/0!</v>
      </c>
      <c r="F12" s="102"/>
      <c r="G12" s="107"/>
      <c r="H12" s="108" t="e">
        <f>E12</f>
        <v>#DIV/0!</v>
      </c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1"/>
    </row>
    <row r="13" spans="1:25" ht="27" customHeight="1" thickBot="1" x14ac:dyDescent="0.25">
      <c r="A13" s="238"/>
      <c r="B13" s="88" t="s">
        <v>356</v>
      </c>
      <c r="C13" s="89" t="s">
        <v>357</v>
      </c>
      <c r="D13" s="76">
        <f>VLOOKUP(B13,'FORMAÇÃO DE PREÇOS'!$A$4:$K$143,11,FALSE)</f>
        <v>0</v>
      </c>
      <c r="E13" s="91" t="e">
        <f t="shared" si="0"/>
        <v>#DIV/0!</v>
      </c>
      <c r="F13" s="98"/>
      <c r="G13" s="104"/>
      <c r="H13" s="105"/>
      <c r="I13" s="105"/>
      <c r="J13" s="105"/>
      <c r="K13" s="106" t="e">
        <f t="shared" ref="K13:K15" si="2">E13</f>
        <v>#DIV/0!</v>
      </c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1"/>
    </row>
    <row r="14" spans="1:25" ht="27" customHeight="1" thickBot="1" x14ac:dyDescent="0.25">
      <c r="A14" s="238"/>
      <c r="B14" s="88" t="s">
        <v>385</v>
      </c>
      <c r="C14" s="89" t="s">
        <v>386</v>
      </c>
      <c r="D14" s="76">
        <f>VLOOKUP(B14,'FORMAÇÃO DE PREÇOS'!$A$4:$K$143,11,FALSE)</f>
        <v>0</v>
      </c>
      <c r="E14" s="91" t="e">
        <f t="shared" si="0"/>
        <v>#DIV/0!</v>
      </c>
      <c r="F14" s="98"/>
      <c r="G14" s="104"/>
      <c r="H14" s="105"/>
      <c r="I14" s="105"/>
      <c r="J14" s="105"/>
      <c r="K14" s="106" t="e">
        <f t="shared" si="2"/>
        <v>#DIV/0!</v>
      </c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1"/>
    </row>
    <row r="15" spans="1:25" ht="27" customHeight="1" thickBot="1" x14ac:dyDescent="0.25">
      <c r="A15" s="238"/>
      <c r="B15" s="88" t="s">
        <v>1092</v>
      </c>
      <c r="C15" s="89" t="s">
        <v>415</v>
      </c>
      <c r="D15" s="76">
        <f>VLOOKUP(B15,'FORMAÇÃO DE PREÇOS'!$A$4:$K$143,11,FALSE)</f>
        <v>0</v>
      </c>
      <c r="E15" s="91" t="e">
        <f t="shared" si="0"/>
        <v>#DIV/0!</v>
      </c>
      <c r="F15" s="102"/>
      <c r="G15" s="107"/>
      <c r="H15" s="109"/>
      <c r="I15" s="109"/>
      <c r="J15" s="109"/>
      <c r="K15" s="108" t="e">
        <f t="shared" si="2"/>
        <v>#DIV/0!</v>
      </c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1"/>
    </row>
    <row r="16" spans="1:25" ht="27" customHeight="1" thickBot="1" x14ac:dyDescent="0.25">
      <c r="A16" s="238"/>
      <c r="B16" s="88" t="s">
        <v>1096</v>
      </c>
      <c r="C16" s="89" t="s">
        <v>546</v>
      </c>
      <c r="D16" s="76">
        <f>VLOOKUP(B16,'FORMAÇÃO DE PREÇOS'!$A$4:$K$143,11,FALSE)</f>
        <v>0</v>
      </c>
      <c r="E16" s="91" t="e">
        <f t="shared" si="0"/>
        <v>#DIV/0!</v>
      </c>
      <c r="F16" s="102"/>
      <c r="G16" s="107"/>
      <c r="H16" s="109"/>
      <c r="I16" s="109"/>
      <c r="J16" s="109"/>
      <c r="K16" s="108" t="e">
        <f>E16</f>
        <v>#DIV/0!</v>
      </c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1"/>
    </row>
    <row r="17" spans="1:25" ht="27" customHeight="1" thickBot="1" x14ac:dyDescent="0.25">
      <c r="A17" s="238"/>
      <c r="B17" s="88" t="s">
        <v>1097</v>
      </c>
      <c r="C17" s="89" t="s">
        <v>630</v>
      </c>
      <c r="D17" s="76">
        <f>VLOOKUP(B17,'FORMAÇÃO DE PREÇOS'!$A$4:$K$143,11,FALSE)</f>
        <v>0</v>
      </c>
      <c r="E17" s="91" t="e">
        <f t="shared" si="0"/>
        <v>#DIV/0!</v>
      </c>
      <c r="F17" s="102"/>
      <c r="G17" s="107"/>
      <c r="H17" s="109"/>
      <c r="I17" s="109"/>
      <c r="J17" s="109"/>
      <c r="K17" s="109"/>
      <c r="L17" s="109"/>
      <c r="M17" s="109"/>
      <c r="N17" s="109"/>
      <c r="O17" s="108" t="e">
        <f>E17</f>
        <v>#DIV/0!</v>
      </c>
      <c r="P17" s="100"/>
      <c r="Q17" s="100"/>
      <c r="R17" s="100"/>
      <c r="S17" s="100"/>
      <c r="T17" s="100"/>
      <c r="U17" s="100"/>
      <c r="V17" s="100"/>
      <c r="W17" s="100"/>
      <c r="X17" s="100"/>
      <c r="Y17" s="101"/>
    </row>
    <row r="18" spans="1:25" ht="27" customHeight="1" thickBot="1" x14ac:dyDescent="0.25">
      <c r="A18" s="238"/>
      <c r="B18" s="88" t="s">
        <v>1302</v>
      </c>
      <c r="C18" s="89" t="s">
        <v>1250</v>
      </c>
      <c r="D18" s="76">
        <f>VLOOKUP(B18,'FORMAÇÃO DE PREÇOS'!$A$4:$K$143,11,FALSE)</f>
        <v>0</v>
      </c>
      <c r="E18" s="91" t="e">
        <f t="shared" si="0"/>
        <v>#DIV/0!</v>
      </c>
      <c r="F18" s="102"/>
      <c r="G18" s="107"/>
      <c r="H18" s="109"/>
      <c r="I18" s="109"/>
      <c r="J18" s="109"/>
      <c r="K18" s="109"/>
      <c r="L18" s="109"/>
      <c r="M18" s="109"/>
      <c r="N18" s="109"/>
      <c r="O18" s="109"/>
      <c r="P18" s="109"/>
      <c r="Q18" s="108" t="e">
        <f>E18</f>
        <v>#DIV/0!</v>
      </c>
      <c r="R18" s="100"/>
      <c r="S18" s="100"/>
      <c r="T18" s="100"/>
      <c r="U18" s="100"/>
      <c r="V18" s="100"/>
      <c r="W18" s="100"/>
      <c r="X18" s="100"/>
      <c r="Y18" s="101"/>
    </row>
    <row r="19" spans="1:25" ht="27" customHeight="1" thickBot="1" x14ac:dyDescent="0.25">
      <c r="A19" s="238"/>
      <c r="B19" s="88" t="s">
        <v>1309</v>
      </c>
      <c r="C19" s="89" t="s">
        <v>696</v>
      </c>
      <c r="D19" s="76">
        <f>VLOOKUP(B19,'FORMAÇÃO DE PREÇOS'!$A$4:$K$143,11,FALSE)</f>
        <v>0</v>
      </c>
      <c r="E19" s="91" t="e">
        <f t="shared" si="0"/>
        <v>#DIV/0!</v>
      </c>
      <c r="F19" s="102"/>
      <c r="G19" s="107"/>
      <c r="H19" s="109"/>
      <c r="I19" s="109"/>
      <c r="J19" s="109"/>
      <c r="K19" s="109"/>
      <c r="L19" s="108" t="e">
        <f>E19</f>
        <v>#DIV/0!</v>
      </c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1"/>
    </row>
    <row r="20" spans="1:25" ht="27" customHeight="1" thickBot="1" x14ac:dyDescent="0.25">
      <c r="A20" s="238"/>
      <c r="B20" s="88" t="s">
        <v>1326</v>
      </c>
      <c r="C20" s="89" t="s">
        <v>723</v>
      </c>
      <c r="D20" s="76">
        <f>VLOOKUP(B20,'FORMAÇÃO DE PREÇOS'!$A$4:$K$143,11,FALSE)</f>
        <v>0</v>
      </c>
      <c r="E20" s="91" t="e">
        <f t="shared" si="0"/>
        <v>#DIV/0!</v>
      </c>
      <c r="F20" s="102"/>
      <c r="G20" s="107"/>
      <c r="H20" s="109"/>
      <c r="I20" s="109"/>
      <c r="J20" s="109"/>
      <c r="K20" s="109"/>
      <c r="L20" s="108" t="e">
        <f>E20</f>
        <v>#DIV/0!</v>
      </c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1"/>
    </row>
    <row r="21" spans="1:25" ht="27" customHeight="1" thickBot="1" x14ac:dyDescent="0.25">
      <c r="A21" s="238"/>
      <c r="B21" s="88" t="s">
        <v>1512</v>
      </c>
      <c r="C21" s="89" t="s">
        <v>520</v>
      </c>
      <c r="D21" s="76">
        <f>VLOOKUP(B21,'FORMAÇÃO DE PREÇOS'!$A$4:$K$143,11,FALSE)</f>
        <v>0</v>
      </c>
      <c r="E21" s="91" t="e">
        <f t="shared" si="0"/>
        <v>#DIV/0!</v>
      </c>
      <c r="F21" s="102"/>
      <c r="G21" s="107"/>
      <c r="H21" s="109"/>
      <c r="I21" s="109"/>
      <c r="J21" s="109"/>
      <c r="K21" s="109"/>
      <c r="L21" s="108" t="e">
        <f>E21</f>
        <v>#DIV/0!</v>
      </c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1"/>
    </row>
    <row r="22" spans="1:25" ht="27" customHeight="1" thickBot="1" x14ac:dyDescent="0.25">
      <c r="A22" s="238"/>
      <c r="B22" s="88" t="s">
        <v>1329</v>
      </c>
      <c r="C22" s="89" t="s">
        <v>891</v>
      </c>
      <c r="D22" s="76">
        <f>VLOOKUP(B22,'FORMAÇÃO DE PREÇOS'!$A$4:$K$143,11,FALSE)</f>
        <v>0</v>
      </c>
      <c r="E22" s="91" t="e">
        <f t="shared" si="0"/>
        <v>#DIV/0!</v>
      </c>
      <c r="F22" s="102"/>
      <c r="G22" s="107"/>
      <c r="H22" s="109"/>
      <c r="I22" s="109"/>
      <c r="J22" s="109"/>
      <c r="K22" s="109"/>
      <c r="L22" s="109"/>
      <c r="M22" s="109"/>
      <c r="N22" s="109"/>
      <c r="O22" s="108" t="e">
        <f>E22</f>
        <v>#DIV/0!</v>
      </c>
      <c r="P22" s="100"/>
      <c r="Q22" s="100"/>
      <c r="R22" s="100"/>
      <c r="S22" s="100"/>
      <c r="T22" s="100"/>
      <c r="U22" s="100"/>
      <c r="V22" s="100"/>
      <c r="W22" s="100"/>
      <c r="X22" s="100"/>
      <c r="Y22" s="101"/>
    </row>
    <row r="23" spans="1:25" ht="27" customHeight="1" thickBot="1" x14ac:dyDescent="0.25">
      <c r="A23" s="238"/>
      <c r="B23" s="88" t="s">
        <v>1332</v>
      </c>
      <c r="C23" s="89" t="s">
        <v>893</v>
      </c>
      <c r="D23" s="76">
        <f>VLOOKUP(B23,'FORMAÇÃO DE PREÇOS'!$A$4:$K$143,11,FALSE)</f>
        <v>0</v>
      </c>
      <c r="E23" s="91" t="e">
        <f t="shared" si="0"/>
        <v>#DIV/0!</v>
      </c>
      <c r="F23" s="102"/>
      <c r="G23" s="107"/>
      <c r="H23" s="109"/>
      <c r="I23" s="109"/>
      <c r="J23" s="108" t="e">
        <f>E23</f>
        <v>#DIV/0!</v>
      </c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1"/>
    </row>
    <row r="24" spans="1:25" ht="27" customHeight="1" thickBot="1" x14ac:dyDescent="0.25">
      <c r="A24" s="238"/>
      <c r="B24" s="88" t="s">
        <v>1335</v>
      </c>
      <c r="C24" s="89" t="s">
        <v>1337</v>
      </c>
      <c r="D24" s="76">
        <f>VLOOKUP(B24,'FORMAÇÃO DE PREÇOS'!$A$4:$K$143,11,FALSE)</f>
        <v>0</v>
      </c>
      <c r="E24" s="92" t="s">
        <v>947</v>
      </c>
      <c r="F24" s="98"/>
      <c r="G24" s="104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63" t="str">
        <f>E24</f>
        <v>PAGAMENTO DILUÍDO</v>
      </c>
    </row>
    <row r="25" spans="1:25" ht="27" customHeight="1" thickBot="1" x14ac:dyDescent="0.25">
      <c r="A25" s="239" t="s">
        <v>1522</v>
      </c>
      <c r="B25" s="88" t="s">
        <v>1338</v>
      </c>
      <c r="C25" s="89" t="s">
        <v>425</v>
      </c>
      <c r="D25" s="76">
        <f>VLOOKUP(B25,'FORMAÇÃO DE PREÇOS'!$A$86:$K$513,11,FALSE)</f>
        <v>0</v>
      </c>
      <c r="E25" s="91" t="e">
        <f t="shared" ref="E25:E64" si="3">(D25/(SUM($D$25:$D$65)-$D$70))*$D$70+D25</f>
        <v>#DIV/0!</v>
      </c>
      <c r="F25" s="98"/>
      <c r="G25" s="104"/>
      <c r="H25" s="105"/>
      <c r="I25" s="105"/>
      <c r="J25" s="105"/>
      <c r="K25" s="105"/>
      <c r="L25" s="106" t="e">
        <f>E25</f>
        <v>#DIV/0!</v>
      </c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1"/>
    </row>
    <row r="26" spans="1:25" ht="27" customHeight="1" thickBot="1" x14ac:dyDescent="0.25">
      <c r="A26" s="239"/>
      <c r="B26" s="88" t="s">
        <v>1377</v>
      </c>
      <c r="C26" s="89" t="s">
        <v>500</v>
      </c>
      <c r="D26" s="76">
        <f>VLOOKUP(B26,'FORMAÇÃO DE PREÇOS'!$A$86:$K$513,11,FALSE)</f>
        <v>0</v>
      </c>
      <c r="E26" s="91" t="e">
        <f t="shared" si="3"/>
        <v>#DIV/0!</v>
      </c>
      <c r="F26" s="98"/>
      <c r="G26" s="104"/>
      <c r="H26" s="105"/>
      <c r="I26" s="105"/>
      <c r="J26" s="105"/>
      <c r="K26" s="105"/>
      <c r="L26" s="106" t="e">
        <f t="shared" ref="L26:L27" si="4">E26</f>
        <v>#DIV/0!</v>
      </c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1"/>
    </row>
    <row r="27" spans="1:25" ht="27" customHeight="1" thickBot="1" x14ac:dyDescent="0.25">
      <c r="A27" s="239"/>
      <c r="B27" s="88" t="s">
        <v>1390</v>
      </c>
      <c r="C27" s="89" t="s">
        <v>533</v>
      </c>
      <c r="D27" s="76">
        <f>VLOOKUP(B27,'FORMAÇÃO DE PREÇOS'!$A$86:$K$513,11,FALSE)</f>
        <v>0</v>
      </c>
      <c r="E27" s="91" t="e">
        <f t="shared" si="3"/>
        <v>#DIV/0!</v>
      </c>
      <c r="F27" s="102"/>
      <c r="G27" s="107"/>
      <c r="H27" s="109"/>
      <c r="I27" s="109"/>
      <c r="J27" s="109"/>
      <c r="K27" s="109"/>
      <c r="L27" s="106" t="e">
        <f t="shared" si="4"/>
        <v>#DIV/0!</v>
      </c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1"/>
    </row>
    <row r="28" spans="1:25" ht="27" customHeight="1" thickBot="1" x14ac:dyDescent="0.25">
      <c r="A28" s="239"/>
      <c r="B28" s="88" t="s">
        <v>1397</v>
      </c>
      <c r="C28" s="89" t="s">
        <v>541</v>
      </c>
      <c r="D28" s="76">
        <f>VLOOKUP(B28,'FORMAÇÃO DE PREÇOS'!$A$86:$K$513,11,FALSE)</f>
        <v>0</v>
      </c>
      <c r="E28" s="91" t="e">
        <f t="shared" si="3"/>
        <v>#DIV/0!</v>
      </c>
      <c r="F28" s="102"/>
      <c r="G28" s="107"/>
      <c r="H28" s="109"/>
      <c r="I28" s="109"/>
      <c r="J28" s="109"/>
      <c r="K28" s="109"/>
      <c r="L28" s="106" t="e">
        <f>E28</f>
        <v>#DIV/0!</v>
      </c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1"/>
    </row>
    <row r="29" spans="1:25" ht="27" customHeight="1" thickBot="1" x14ac:dyDescent="0.25">
      <c r="A29" s="239"/>
      <c r="B29" s="88" t="s">
        <v>1403</v>
      </c>
      <c r="C29" s="89" t="s">
        <v>549</v>
      </c>
      <c r="D29" s="76">
        <f>VLOOKUP(B29,'FORMAÇÃO DE PREÇOS'!$A$86:$K$513,11,FALSE)</f>
        <v>0</v>
      </c>
      <c r="E29" s="91" t="e">
        <f t="shared" si="3"/>
        <v>#DIV/0!</v>
      </c>
      <c r="F29" s="102"/>
      <c r="G29" s="107"/>
      <c r="H29" s="109"/>
      <c r="I29" s="109"/>
      <c r="J29" s="109"/>
      <c r="K29" s="109"/>
      <c r="L29" s="109"/>
      <c r="M29" s="109"/>
      <c r="N29" s="109"/>
      <c r="O29" s="109"/>
      <c r="P29" s="106" t="e">
        <f>E29</f>
        <v>#DIV/0!</v>
      </c>
      <c r="Q29" s="100"/>
      <c r="R29" s="100"/>
      <c r="S29" s="100"/>
      <c r="T29" s="100"/>
      <c r="U29" s="100"/>
      <c r="V29" s="100"/>
      <c r="W29" s="100"/>
      <c r="X29" s="100"/>
      <c r="Y29" s="101"/>
    </row>
    <row r="30" spans="1:25" ht="27" customHeight="1" thickBot="1" x14ac:dyDescent="0.25">
      <c r="A30" s="239"/>
      <c r="B30" s="88" t="s">
        <v>1404</v>
      </c>
      <c r="C30" s="89" t="s">
        <v>558</v>
      </c>
      <c r="D30" s="76">
        <f>VLOOKUP(B30,'FORMAÇÃO DE PREÇOS'!$A$86:$K$513,11,FALSE)</f>
        <v>0</v>
      </c>
      <c r="E30" s="91" t="e">
        <f t="shared" si="3"/>
        <v>#DIV/0!</v>
      </c>
      <c r="F30" s="102"/>
      <c r="G30" s="107"/>
      <c r="H30" s="109"/>
      <c r="I30" s="109"/>
      <c r="J30" s="109"/>
      <c r="K30" s="109"/>
      <c r="L30" s="109"/>
      <c r="M30" s="109"/>
      <c r="N30" s="104"/>
      <c r="O30" s="104"/>
      <c r="P30" s="106" t="e">
        <f>E30</f>
        <v>#DIV/0!</v>
      </c>
      <c r="Q30" s="100"/>
      <c r="R30" s="100"/>
      <c r="S30" s="100"/>
      <c r="T30" s="100"/>
      <c r="U30" s="100"/>
      <c r="V30" s="100"/>
      <c r="W30" s="100"/>
      <c r="X30" s="100"/>
      <c r="Y30" s="101"/>
    </row>
    <row r="31" spans="1:25" ht="27" customHeight="1" thickBot="1" x14ac:dyDescent="0.25">
      <c r="A31" s="239"/>
      <c r="B31" s="88" t="s">
        <v>1409</v>
      </c>
      <c r="C31" s="89" t="s">
        <v>570</v>
      </c>
      <c r="D31" s="76">
        <f>VLOOKUP(B31,'FORMAÇÃO DE PREÇOS'!$A$86:$K$513,11,FALSE)</f>
        <v>0</v>
      </c>
      <c r="E31" s="91" t="e">
        <f t="shared" si="3"/>
        <v>#DIV/0!</v>
      </c>
      <c r="F31" s="109"/>
      <c r="G31" s="107"/>
      <c r="H31" s="109"/>
      <c r="I31" s="109"/>
      <c r="J31" s="109"/>
      <c r="K31" s="109"/>
      <c r="L31" s="109"/>
      <c r="M31" s="106" t="e">
        <f>E31</f>
        <v>#DIV/0!</v>
      </c>
      <c r="P31" s="100"/>
      <c r="Q31" s="100"/>
      <c r="R31" s="100"/>
      <c r="S31" s="100"/>
      <c r="T31" s="100"/>
      <c r="U31" s="100"/>
      <c r="V31" s="100"/>
      <c r="W31" s="100"/>
      <c r="X31" s="100"/>
      <c r="Y31" s="101"/>
    </row>
    <row r="32" spans="1:25" ht="27" customHeight="1" thickBot="1" x14ac:dyDescent="0.25">
      <c r="A32" s="239"/>
      <c r="B32" s="88">
        <v>30</v>
      </c>
      <c r="C32" s="89" t="s">
        <v>1266</v>
      </c>
      <c r="D32" s="76">
        <f>VLOOKUP(B32,'FORMAÇÃO DE PREÇOS'!$A$86:$K$513,11,FALSE)</f>
        <v>0</v>
      </c>
      <c r="E32" s="91" t="e">
        <f t="shared" si="3"/>
        <v>#DIV/0!</v>
      </c>
      <c r="F32" s="102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3" t="e">
        <f>E32</f>
        <v>#DIV/0!</v>
      </c>
      <c r="R32" s="100"/>
      <c r="S32" s="100"/>
      <c r="T32" s="100"/>
      <c r="U32" s="100"/>
      <c r="V32" s="100"/>
      <c r="W32" s="100"/>
      <c r="X32" s="100"/>
      <c r="Y32" s="101"/>
    </row>
    <row r="33" spans="1:25" ht="27" customHeight="1" thickBot="1" x14ac:dyDescent="0.25">
      <c r="A33" s="239"/>
      <c r="B33" s="88" t="s">
        <v>1274</v>
      </c>
      <c r="C33" s="89" t="s">
        <v>1288</v>
      </c>
      <c r="D33" s="76">
        <f>VLOOKUP(B33,'FORMAÇÃO DE PREÇOS'!$A$86:$K$513,11,FALSE)</f>
        <v>0</v>
      </c>
      <c r="E33" s="91" t="e">
        <f t="shared" si="3"/>
        <v>#DIV/0!</v>
      </c>
      <c r="F33" s="102"/>
      <c r="G33" s="107"/>
      <c r="H33" s="107"/>
      <c r="I33" s="107"/>
      <c r="J33" s="104"/>
      <c r="K33" s="104"/>
      <c r="L33" s="104"/>
      <c r="M33" s="104"/>
      <c r="N33" s="104"/>
      <c r="O33" s="104"/>
      <c r="P33" s="104"/>
      <c r="Q33" s="99" t="e">
        <f>E33</f>
        <v>#DIV/0!</v>
      </c>
      <c r="R33" s="100"/>
      <c r="S33" s="100"/>
      <c r="T33" s="100"/>
      <c r="U33" s="100"/>
      <c r="V33" s="100"/>
      <c r="W33" s="100"/>
      <c r="X33" s="100"/>
      <c r="Y33" s="101"/>
    </row>
    <row r="34" spans="1:25" ht="27" customHeight="1" thickBot="1" x14ac:dyDescent="0.25">
      <c r="A34" s="239"/>
      <c r="B34" s="88" t="s">
        <v>1249</v>
      </c>
      <c r="C34" s="89" t="s">
        <v>656</v>
      </c>
      <c r="D34" s="76">
        <f>VLOOKUP(B34,'FORMAÇÃO DE PREÇOS'!$A$86:$K$513,11,FALSE)</f>
        <v>0</v>
      </c>
      <c r="E34" s="91" t="e">
        <f t="shared" si="3"/>
        <v>#DIV/0!</v>
      </c>
      <c r="F34" s="102"/>
      <c r="G34" s="107"/>
      <c r="H34" s="107"/>
      <c r="I34" s="107"/>
      <c r="J34" s="107"/>
      <c r="K34" s="164"/>
      <c r="L34" s="164"/>
      <c r="M34" s="164"/>
      <c r="N34" s="164"/>
      <c r="O34" s="164"/>
      <c r="P34" s="164"/>
      <c r="Q34" s="164"/>
      <c r="R34" s="107"/>
      <c r="S34" s="107"/>
      <c r="T34" s="107"/>
      <c r="U34" s="103" t="e">
        <f>E34</f>
        <v>#DIV/0!</v>
      </c>
      <c r="V34" s="100"/>
      <c r="W34" s="100"/>
      <c r="X34" s="100"/>
      <c r="Y34" s="101"/>
    </row>
    <row r="35" spans="1:25" ht="27" customHeight="1" thickBot="1" x14ac:dyDescent="0.25">
      <c r="A35" s="239"/>
      <c r="B35" s="88" t="s">
        <v>1261</v>
      </c>
      <c r="C35" s="89" t="s">
        <v>669</v>
      </c>
      <c r="D35" s="76">
        <f>VLOOKUP(B35,'FORMAÇÃO DE PREÇOS'!$A$86:$K$513,11,FALSE)</f>
        <v>0</v>
      </c>
      <c r="E35" s="91" t="e">
        <f t="shared" si="3"/>
        <v>#DIV/0!</v>
      </c>
      <c r="F35" s="98"/>
      <c r="G35" s="104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6" t="e">
        <f>E35</f>
        <v>#DIV/0!</v>
      </c>
      <c r="S35" s="100"/>
      <c r="T35" s="100"/>
      <c r="U35" s="100"/>
      <c r="V35" s="100"/>
      <c r="W35" s="100"/>
      <c r="X35" s="100"/>
      <c r="Y35" s="101"/>
    </row>
    <row r="36" spans="1:25" ht="27" customHeight="1" thickBot="1" x14ac:dyDescent="0.25">
      <c r="A36" s="239"/>
      <c r="B36" s="88" t="s">
        <v>1503</v>
      </c>
      <c r="C36" s="89" t="s">
        <v>678</v>
      </c>
      <c r="D36" s="76">
        <f>VLOOKUP(B36,'FORMAÇÃO DE PREÇOS'!$A$86:$K$513,11,FALSE)</f>
        <v>0</v>
      </c>
      <c r="E36" s="91" t="e">
        <f t="shared" si="3"/>
        <v>#DIV/0!</v>
      </c>
      <c r="F36" s="98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6" t="e">
        <f>E36</f>
        <v>#DIV/0!</v>
      </c>
      <c r="S36" s="100"/>
      <c r="T36" s="100"/>
      <c r="U36" s="100"/>
      <c r="V36" s="100"/>
      <c r="W36" s="100"/>
      <c r="X36" s="100"/>
      <c r="Y36" s="101"/>
    </row>
    <row r="37" spans="1:25" ht="27" customHeight="1" thickBot="1" x14ac:dyDescent="0.25">
      <c r="A37" s="239"/>
      <c r="B37" s="88" t="s">
        <v>1504</v>
      </c>
      <c r="C37" s="89" t="s">
        <v>679</v>
      </c>
      <c r="D37" s="76">
        <f>VLOOKUP(B37,'FORMAÇÃO DE PREÇOS'!$A$86:$K$513,11,FALSE)</f>
        <v>0</v>
      </c>
      <c r="E37" s="91" t="e">
        <f t="shared" si="3"/>
        <v>#DIV/0!</v>
      </c>
      <c r="F37" s="98"/>
      <c r="G37" s="104"/>
      <c r="H37" s="105"/>
      <c r="I37" s="105"/>
      <c r="J37" s="105"/>
      <c r="K37" s="105"/>
      <c r="L37" s="105"/>
      <c r="M37" s="106" t="e">
        <f>E37</f>
        <v>#DIV/0!</v>
      </c>
      <c r="S37" s="100"/>
      <c r="T37" s="100"/>
      <c r="U37" s="100"/>
      <c r="V37" s="100"/>
      <c r="W37" s="100"/>
      <c r="X37" s="100"/>
      <c r="Y37" s="101"/>
    </row>
    <row r="38" spans="1:25" ht="27" customHeight="1" thickBot="1" x14ac:dyDescent="0.25">
      <c r="A38" s="239"/>
      <c r="B38" s="88">
        <v>36</v>
      </c>
      <c r="C38" s="89" t="s">
        <v>726</v>
      </c>
      <c r="D38" s="76">
        <f>VLOOKUP(B38,'FORMAÇÃO DE PREÇOS'!$A$86:$K$513,11,FALSE)</f>
        <v>0</v>
      </c>
      <c r="E38" s="91" t="e">
        <f t="shared" si="3"/>
        <v>#DIV/0!</v>
      </c>
      <c r="F38" s="98"/>
      <c r="G38" s="104"/>
      <c r="H38" s="105"/>
      <c r="I38" s="105"/>
      <c r="J38" s="105"/>
      <c r="K38" s="105"/>
      <c r="L38" s="105"/>
      <c r="M38" s="105"/>
      <c r="N38" s="106" t="e">
        <f>E38</f>
        <v>#DIV/0!</v>
      </c>
      <c r="X38" s="100"/>
      <c r="Y38" s="101"/>
    </row>
    <row r="39" spans="1:25" ht="27" customHeight="1" thickBot="1" x14ac:dyDescent="0.25">
      <c r="A39" s="239"/>
      <c r="B39" s="88">
        <v>37</v>
      </c>
      <c r="C39" s="89" t="s">
        <v>750</v>
      </c>
      <c r="D39" s="76">
        <f>VLOOKUP(B39,'FORMAÇÃO DE PREÇOS'!$A$86:$K$513,11,FALSE)</f>
        <v>0</v>
      </c>
      <c r="E39" s="91" t="e">
        <f t="shared" si="3"/>
        <v>#DIV/0!</v>
      </c>
      <c r="F39" s="98"/>
      <c r="G39" s="104"/>
      <c r="H39" s="105"/>
      <c r="I39" s="105"/>
      <c r="J39" s="105"/>
      <c r="K39" s="105"/>
      <c r="L39" s="105"/>
      <c r="M39" s="105"/>
      <c r="N39" s="106" t="e">
        <f>E39</f>
        <v>#DIV/0!</v>
      </c>
      <c r="X39" s="100"/>
      <c r="Y39" s="101"/>
    </row>
    <row r="40" spans="1:25" ht="27" customHeight="1" thickBot="1" x14ac:dyDescent="0.25">
      <c r="A40" s="239"/>
      <c r="B40" s="88">
        <v>38</v>
      </c>
      <c r="C40" s="89" t="s">
        <v>759</v>
      </c>
      <c r="D40" s="76">
        <f>VLOOKUP(B40,'FORMAÇÃO DE PREÇOS'!$A$86:$K$513,11,FALSE)</f>
        <v>0</v>
      </c>
      <c r="E40" s="91" t="e">
        <f t="shared" si="3"/>
        <v>#DIV/0!</v>
      </c>
      <c r="F40" s="167"/>
      <c r="G40" s="168"/>
      <c r="H40" s="165"/>
      <c r="I40" s="165"/>
      <c r="J40" s="165"/>
      <c r="K40" s="165"/>
      <c r="L40" s="165"/>
      <c r="M40" s="165"/>
      <c r="N40" s="166" t="e">
        <f>E40</f>
        <v>#DIV/0!</v>
      </c>
      <c r="X40" s="100"/>
      <c r="Y40" s="101"/>
    </row>
    <row r="41" spans="1:25" ht="27" customHeight="1" thickBot="1" x14ac:dyDescent="0.25">
      <c r="A41" s="239"/>
      <c r="B41" s="88">
        <v>39</v>
      </c>
      <c r="C41" s="89" t="s">
        <v>775</v>
      </c>
      <c r="D41" s="76">
        <f>VLOOKUP(B41,'FORMAÇÃO DE PREÇOS'!$A$86:$K$513,11,FALSE)</f>
        <v>0</v>
      </c>
      <c r="E41" s="91" t="e">
        <f t="shared" si="3"/>
        <v>#DIV/0!</v>
      </c>
      <c r="F41" s="167"/>
      <c r="G41" s="168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6" t="e">
        <f>E41</f>
        <v>#DIV/0!</v>
      </c>
      <c r="T41" s="100"/>
      <c r="U41" s="100"/>
      <c r="V41" s="100"/>
      <c r="W41" s="100"/>
      <c r="X41" s="100"/>
      <c r="Y41" s="101"/>
    </row>
    <row r="42" spans="1:25" ht="27" customHeight="1" thickBot="1" x14ac:dyDescent="0.25">
      <c r="A42" s="239"/>
      <c r="B42" s="88">
        <v>40</v>
      </c>
      <c r="C42" s="89" t="s">
        <v>778</v>
      </c>
      <c r="D42" s="76">
        <f>VLOOKUP(B42,'FORMAÇÃO DE PREÇOS'!$A$86:$K$513,11,FALSE)</f>
        <v>0</v>
      </c>
      <c r="E42" s="91" t="e">
        <f t="shared" si="3"/>
        <v>#DIV/0!</v>
      </c>
      <c r="F42" s="98"/>
      <c r="G42" s="104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6" t="e">
        <f>E42</f>
        <v>#DIV/0!</v>
      </c>
      <c r="U42" s="100"/>
      <c r="V42" s="100"/>
      <c r="W42" s="100"/>
      <c r="X42" s="100"/>
      <c r="Y42" s="101"/>
    </row>
    <row r="43" spans="1:25" ht="27" customHeight="1" thickBot="1" x14ac:dyDescent="0.25">
      <c r="A43" s="239"/>
      <c r="B43" s="88">
        <v>41</v>
      </c>
      <c r="C43" s="89" t="s">
        <v>781</v>
      </c>
      <c r="D43" s="76">
        <f>VLOOKUP(B43,'FORMAÇÃO DE PREÇOS'!$A$86:$K$513,11,FALSE)</f>
        <v>0</v>
      </c>
      <c r="E43" s="91" t="e">
        <f t="shared" si="3"/>
        <v>#DIV/0!</v>
      </c>
      <c r="F43" s="111"/>
      <c r="G43" s="112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4" t="e">
        <f>E43</f>
        <v>#DIV/0!</v>
      </c>
      <c r="U43" s="95"/>
      <c r="V43" s="95"/>
      <c r="W43" s="95"/>
      <c r="X43" s="95"/>
      <c r="Y43" s="96"/>
    </row>
    <row r="44" spans="1:25" ht="27" customHeight="1" thickBot="1" x14ac:dyDescent="0.25">
      <c r="A44" s="239"/>
      <c r="B44" s="88">
        <v>42</v>
      </c>
      <c r="C44" s="89" t="s">
        <v>785</v>
      </c>
      <c r="D44" s="76">
        <f>VLOOKUP(B44,'FORMAÇÃO DE PREÇOS'!$A$86:$K$513,11,FALSE)</f>
        <v>0</v>
      </c>
      <c r="E44" s="91" t="e">
        <f t="shared" si="3"/>
        <v>#DIV/0!</v>
      </c>
      <c r="F44" s="115"/>
      <c r="G44" s="116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8" t="e">
        <f>E44</f>
        <v>#DIV/0!</v>
      </c>
      <c r="V44" s="95"/>
      <c r="W44" s="95"/>
      <c r="X44" s="95"/>
      <c r="Y44" s="96"/>
    </row>
    <row r="45" spans="1:25" ht="27" customHeight="1" thickBot="1" x14ac:dyDescent="0.25">
      <c r="A45" s="239"/>
      <c r="B45" s="88">
        <v>43</v>
      </c>
      <c r="C45" s="89" t="s">
        <v>798</v>
      </c>
      <c r="D45" s="76">
        <f>VLOOKUP(B45,'FORMAÇÃO DE PREÇOS'!$A$86:$K$513,11,FALSE)</f>
        <v>0</v>
      </c>
      <c r="E45" s="91" t="e">
        <f t="shared" si="3"/>
        <v>#DIV/0!</v>
      </c>
      <c r="F45" s="115"/>
      <c r="G45" s="116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8" t="e">
        <f>E45</f>
        <v>#DIV/0!</v>
      </c>
      <c r="V45" s="95"/>
      <c r="W45" s="95"/>
      <c r="X45" s="95"/>
      <c r="Y45" s="96"/>
    </row>
    <row r="46" spans="1:25" ht="27" customHeight="1" thickBot="1" x14ac:dyDescent="0.25">
      <c r="A46" s="239"/>
      <c r="B46" s="88">
        <v>44</v>
      </c>
      <c r="C46" s="89" t="s">
        <v>801</v>
      </c>
      <c r="D46" s="76">
        <f>VLOOKUP(B46,'FORMAÇÃO DE PREÇOS'!$A$86:$K$513,11,FALSE)</f>
        <v>0</v>
      </c>
      <c r="E46" s="91" t="e">
        <f t="shared" si="3"/>
        <v>#DIV/0!</v>
      </c>
      <c r="F46" s="111"/>
      <c r="G46" s="112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4" t="e">
        <f>E46</f>
        <v>#DIV/0!</v>
      </c>
      <c r="V46" s="95"/>
      <c r="W46" s="95"/>
      <c r="X46" s="95"/>
      <c r="Y46" s="96"/>
    </row>
    <row r="47" spans="1:25" ht="27" customHeight="1" thickBot="1" x14ac:dyDescent="0.25">
      <c r="A47" s="239"/>
      <c r="B47" s="88">
        <v>45</v>
      </c>
      <c r="C47" s="89" t="s">
        <v>802</v>
      </c>
      <c r="D47" s="76">
        <f>VLOOKUP(B47,'FORMAÇÃO DE PREÇOS'!$A$86:$K$513,11,FALSE)</f>
        <v>0</v>
      </c>
      <c r="E47" s="91" t="e">
        <f t="shared" si="3"/>
        <v>#DIV/0!</v>
      </c>
      <c r="F47" s="115"/>
      <c r="G47" s="116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8" t="e">
        <f>E47</f>
        <v>#DIV/0!</v>
      </c>
      <c r="U47" s="95"/>
      <c r="V47" s="95"/>
      <c r="W47" s="95"/>
      <c r="X47" s="95"/>
      <c r="Y47" s="96"/>
    </row>
    <row r="48" spans="1:25" ht="27" customHeight="1" thickBot="1" x14ac:dyDescent="0.25">
      <c r="A48" s="239"/>
      <c r="B48" s="88">
        <v>46</v>
      </c>
      <c r="C48" s="89" t="s">
        <v>821</v>
      </c>
      <c r="D48" s="76">
        <f>VLOOKUP(B48,'FORMAÇÃO DE PREÇOS'!$A$86:$K$513,11,FALSE)</f>
        <v>0</v>
      </c>
      <c r="E48" s="91" t="e">
        <f t="shared" si="3"/>
        <v>#DIV/0!</v>
      </c>
      <c r="F48" s="111"/>
      <c r="G48" s="112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4" t="e">
        <f>E48</f>
        <v>#DIV/0!</v>
      </c>
      <c r="X48" s="95"/>
      <c r="Y48" s="96"/>
    </row>
    <row r="49" spans="1:25" ht="27" customHeight="1" thickBot="1" x14ac:dyDescent="0.25">
      <c r="A49" s="239"/>
      <c r="B49" s="88">
        <v>47</v>
      </c>
      <c r="C49" s="89" t="s">
        <v>825</v>
      </c>
      <c r="D49" s="76">
        <f>VLOOKUP(B49,'FORMAÇÃO DE PREÇOS'!$A$86:$K$513,11,FALSE)</f>
        <v>0</v>
      </c>
      <c r="E49" s="91" t="e">
        <f t="shared" si="3"/>
        <v>#DIV/0!</v>
      </c>
      <c r="F49" s="111"/>
      <c r="G49" s="112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4" t="e">
        <f>E49</f>
        <v>#DIV/0!</v>
      </c>
      <c r="X49" s="95"/>
      <c r="Y49" s="96"/>
    </row>
    <row r="50" spans="1:25" ht="27" customHeight="1" thickBot="1" x14ac:dyDescent="0.25">
      <c r="A50" s="239"/>
      <c r="B50" s="88">
        <v>48</v>
      </c>
      <c r="C50" s="89" t="s">
        <v>832</v>
      </c>
      <c r="D50" s="76">
        <f>VLOOKUP(B50,'FORMAÇÃO DE PREÇOS'!$A$86:$K$513,11,FALSE)</f>
        <v>0</v>
      </c>
      <c r="E50" s="91" t="e">
        <f t="shared" si="3"/>
        <v>#DIV/0!</v>
      </c>
      <c r="F50" s="111"/>
      <c r="G50" s="112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 t="e">
        <f>E50</f>
        <v>#DIV/0!</v>
      </c>
      <c r="X50" s="95"/>
      <c r="Y50" s="96"/>
    </row>
    <row r="51" spans="1:25" ht="27" customHeight="1" thickBot="1" x14ac:dyDescent="0.25">
      <c r="A51" s="239"/>
      <c r="B51" s="88">
        <v>49</v>
      </c>
      <c r="C51" s="89" t="s">
        <v>835</v>
      </c>
      <c r="D51" s="76">
        <f>VLOOKUP(B51,'FORMAÇÃO DE PREÇOS'!$A$86:$K$513,11,FALSE)</f>
        <v>0</v>
      </c>
      <c r="E51" s="91" t="e">
        <f t="shared" si="3"/>
        <v>#DIV/0!</v>
      </c>
      <c r="F51" s="115"/>
      <c r="G51" s="116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8" t="e">
        <f>E51</f>
        <v>#DIV/0!</v>
      </c>
      <c r="Y51" s="96"/>
    </row>
    <row r="52" spans="1:25" ht="27" customHeight="1" thickBot="1" x14ac:dyDescent="0.25">
      <c r="A52" s="239"/>
      <c r="B52" s="88">
        <v>50</v>
      </c>
      <c r="C52" s="89" t="s">
        <v>847</v>
      </c>
      <c r="D52" s="76">
        <f>VLOOKUP(B52,'FORMAÇÃO DE PREÇOS'!$A$86:$K$513,11,FALSE)</f>
        <v>0</v>
      </c>
      <c r="E52" s="91" t="e">
        <f t="shared" si="3"/>
        <v>#DIV/0!</v>
      </c>
      <c r="F52" s="111"/>
      <c r="G52" s="112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4" t="e">
        <f>E52</f>
        <v>#DIV/0!</v>
      </c>
      <c r="Y52" s="96"/>
    </row>
    <row r="53" spans="1:25" ht="27" customHeight="1" thickBot="1" x14ac:dyDescent="0.25">
      <c r="A53" s="239"/>
      <c r="B53" s="88">
        <v>51</v>
      </c>
      <c r="C53" s="89" t="s">
        <v>855</v>
      </c>
      <c r="D53" s="76">
        <f>VLOOKUP(B53,'FORMAÇÃO DE PREÇOS'!$A$86:$K$513,11,FALSE)</f>
        <v>0</v>
      </c>
      <c r="E53" s="91" t="e">
        <f t="shared" si="3"/>
        <v>#DIV/0!</v>
      </c>
      <c r="F53" s="111"/>
      <c r="G53" s="112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4" t="e">
        <f>E53</f>
        <v>#DIV/0!</v>
      </c>
      <c r="Y53" s="96"/>
    </row>
    <row r="54" spans="1:25" ht="27" customHeight="1" thickBot="1" x14ac:dyDescent="0.25">
      <c r="A54" s="239"/>
      <c r="B54" s="88">
        <v>52</v>
      </c>
      <c r="C54" s="89" t="s">
        <v>868</v>
      </c>
      <c r="D54" s="76">
        <f>VLOOKUP(B54,'FORMAÇÃO DE PREÇOS'!$A$86:$K$513,11,FALSE)</f>
        <v>0</v>
      </c>
      <c r="E54" s="91" t="e">
        <f t="shared" si="3"/>
        <v>#DIV/0!</v>
      </c>
      <c r="F54" s="115"/>
      <c r="G54" s="116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8" t="e">
        <f>E54</f>
        <v>#DIV/0!</v>
      </c>
      <c r="Y54" s="96"/>
    </row>
    <row r="55" spans="1:25" ht="27" customHeight="1" thickBot="1" x14ac:dyDescent="0.25">
      <c r="A55" s="239"/>
      <c r="B55" s="88">
        <v>53</v>
      </c>
      <c r="C55" s="89" t="s">
        <v>920</v>
      </c>
      <c r="D55" s="76">
        <f>VLOOKUP(B55,'FORMAÇÃO DE PREÇOS'!$A$86:$K$513,11,FALSE)</f>
        <v>0</v>
      </c>
      <c r="E55" s="91" t="e">
        <f t="shared" si="3"/>
        <v>#DIV/0!</v>
      </c>
      <c r="F55" s="111"/>
      <c r="G55" s="112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4" t="e">
        <f>E55</f>
        <v>#DIV/0!</v>
      </c>
      <c r="Y55" s="96"/>
    </row>
    <row r="56" spans="1:25" ht="27" customHeight="1" thickBot="1" x14ac:dyDescent="0.25">
      <c r="A56" s="239"/>
      <c r="B56" s="88">
        <v>54</v>
      </c>
      <c r="C56" s="89" t="s">
        <v>908</v>
      </c>
      <c r="D56" s="76">
        <f>VLOOKUP(B56,'FORMAÇÃO DE PREÇOS'!$A$86:$K$513,11,FALSE)</f>
        <v>0</v>
      </c>
      <c r="E56" s="91" t="e">
        <f t="shared" si="3"/>
        <v>#DIV/0!</v>
      </c>
      <c r="F56" s="111"/>
      <c r="G56" s="112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4" t="e">
        <f>E56</f>
        <v>#DIV/0!</v>
      </c>
      <c r="Y56" s="96"/>
    </row>
    <row r="57" spans="1:25" ht="27" customHeight="1" thickBot="1" x14ac:dyDescent="0.25">
      <c r="A57" s="239"/>
      <c r="B57" s="88">
        <v>55</v>
      </c>
      <c r="C57" s="89" t="s">
        <v>870</v>
      </c>
      <c r="D57" s="76">
        <f>VLOOKUP(B57,'FORMAÇÃO DE PREÇOS'!$A$86:$K$513,11,FALSE)</f>
        <v>0</v>
      </c>
      <c r="E57" s="91" t="e">
        <f t="shared" si="3"/>
        <v>#DIV/0!</v>
      </c>
      <c r="F57" s="111"/>
      <c r="G57" s="112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4" t="e">
        <f>E57</f>
        <v>#DIV/0!</v>
      </c>
      <c r="Y57" s="96"/>
    </row>
    <row r="58" spans="1:25" ht="27" customHeight="1" thickBot="1" x14ac:dyDescent="0.25">
      <c r="A58" s="239"/>
      <c r="B58" s="88">
        <v>56</v>
      </c>
      <c r="C58" s="89" t="s">
        <v>871</v>
      </c>
      <c r="D58" s="76">
        <f>VLOOKUP(B58,'FORMAÇÃO DE PREÇOS'!$A$86:$K$513,11,FALSE)</f>
        <v>0</v>
      </c>
      <c r="E58" s="91" t="e">
        <f t="shared" si="3"/>
        <v>#DIV/0!</v>
      </c>
      <c r="F58" s="111"/>
      <c r="G58" s="112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20"/>
      <c r="W58" s="113"/>
      <c r="X58" s="113"/>
      <c r="Y58" s="114" t="e">
        <f t="shared" ref="Y58:Y65" si="5">E58</f>
        <v>#DIV/0!</v>
      </c>
    </row>
    <row r="59" spans="1:25" ht="27" customHeight="1" thickBot="1" x14ac:dyDescent="0.25">
      <c r="A59" s="239"/>
      <c r="B59" s="88">
        <v>57</v>
      </c>
      <c r="C59" s="89" t="s">
        <v>880</v>
      </c>
      <c r="D59" s="76">
        <f>VLOOKUP(B59,'FORMAÇÃO DE PREÇOS'!$A$86:$K$513,11,FALSE)</f>
        <v>0</v>
      </c>
      <c r="E59" s="91" t="e">
        <f t="shared" si="3"/>
        <v>#DIV/0!</v>
      </c>
      <c r="F59" s="111"/>
      <c r="G59" s="112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4" t="e">
        <f t="shared" si="5"/>
        <v>#DIV/0!</v>
      </c>
    </row>
    <row r="60" spans="1:25" ht="27" customHeight="1" thickBot="1" x14ac:dyDescent="0.25">
      <c r="A60" s="239"/>
      <c r="B60" s="88">
        <v>58</v>
      </c>
      <c r="C60" s="89" t="s">
        <v>886</v>
      </c>
      <c r="D60" s="76">
        <f>VLOOKUP(B60,'FORMAÇÃO DE PREÇOS'!$A$86:$K$513,11,FALSE)</f>
        <v>0</v>
      </c>
      <c r="E60" s="91" t="e">
        <f t="shared" si="3"/>
        <v>#DIV/0!</v>
      </c>
      <c r="F60" s="111"/>
      <c r="G60" s="112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4" t="e">
        <f t="shared" si="5"/>
        <v>#DIV/0!</v>
      </c>
    </row>
    <row r="61" spans="1:25" ht="27" customHeight="1" thickBot="1" x14ac:dyDescent="0.25">
      <c r="A61" s="239"/>
      <c r="B61" s="88">
        <v>59</v>
      </c>
      <c r="C61" s="89" t="s">
        <v>890</v>
      </c>
      <c r="D61" s="76">
        <f>VLOOKUP(B61,'FORMAÇÃO DE PREÇOS'!$A$86:$K$513,11,FALSE)</f>
        <v>0</v>
      </c>
      <c r="E61" s="91" t="e">
        <f t="shared" si="3"/>
        <v>#DIV/0!</v>
      </c>
      <c r="F61" s="115"/>
      <c r="G61" s="116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8" t="e">
        <f t="shared" si="5"/>
        <v>#DIV/0!</v>
      </c>
    </row>
    <row r="62" spans="1:25" ht="27" customHeight="1" thickBot="1" x14ac:dyDescent="0.25">
      <c r="A62" s="239"/>
      <c r="B62" s="88">
        <v>60</v>
      </c>
      <c r="C62" s="89" t="s">
        <v>892</v>
      </c>
      <c r="D62" s="76">
        <f>VLOOKUP(B62,'FORMAÇÃO DE PREÇOS'!$A$86:$K$513,11,FALSE)</f>
        <v>0</v>
      </c>
      <c r="E62" s="91" t="e">
        <f t="shared" si="3"/>
        <v>#DIV/0!</v>
      </c>
      <c r="F62" s="111"/>
      <c r="G62" s="112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4" t="e">
        <f t="shared" si="5"/>
        <v>#DIV/0!</v>
      </c>
    </row>
    <row r="63" spans="1:25" ht="27" customHeight="1" thickBot="1" x14ac:dyDescent="0.25">
      <c r="A63" s="239"/>
      <c r="B63" s="88">
        <v>61</v>
      </c>
      <c r="C63" s="89" t="s">
        <v>893</v>
      </c>
      <c r="D63" s="76">
        <f>VLOOKUP(B63,'FORMAÇÃO DE PREÇOS'!$A$86:$K$513,11,FALSE)</f>
        <v>0</v>
      </c>
      <c r="E63" s="91" t="e">
        <f t="shared" si="3"/>
        <v>#DIV/0!</v>
      </c>
      <c r="F63" s="111"/>
      <c r="G63" s="112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9"/>
      <c r="U63" s="113"/>
      <c r="V63" s="113"/>
      <c r="W63" s="113"/>
      <c r="X63" s="113"/>
      <c r="Y63" s="114" t="e">
        <f t="shared" si="5"/>
        <v>#DIV/0!</v>
      </c>
    </row>
    <row r="64" spans="1:25" ht="27" customHeight="1" thickBot="1" x14ac:dyDescent="0.25">
      <c r="A64" s="239"/>
      <c r="B64" s="88">
        <v>62</v>
      </c>
      <c r="C64" s="89" t="s">
        <v>894</v>
      </c>
      <c r="D64" s="76">
        <f>VLOOKUP(B64,'FORMAÇÃO DE PREÇOS'!$A$86:$K$513,11,FALSE)</f>
        <v>0</v>
      </c>
      <c r="E64" s="91" t="e">
        <f t="shared" si="3"/>
        <v>#DIV/0!</v>
      </c>
      <c r="F64" s="111"/>
      <c r="G64" s="112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9"/>
      <c r="U64" s="113"/>
      <c r="V64" s="113"/>
      <c r="W64" s="113"/>
      <c r="X64" s="113"/>
      <c r="Y64" s="114" t="e">
        <f t="shared" si="5"/>
        <v>#DIV/0!</v>
      </c>
    </row>
    <row r="65" spans="1:25" ht="27" customHeight="1" thickBot="1" x14ac:dyDescent="0.25">
      <c r="A65" s="239"/>
      <c r="B65" s="161">
        <v>63</v>
      </c>
      <c r="C65" s="89" t="s">
        <v>196</v>
      </c>
      <c r="D65" s="76">
        <f>VLOOKUP(B65,'FORMAÇÃO DE PREÇOS'!$A$86:$K$513,11,FALSE)</f>
        <v>0</v>
      </c>
      <c r="E65" s="92" t="s">
        <v>947</v>
      </c>
      <c r="F65" s="111"/>
      <c r="G65" s="112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69" t="str">
        <f t="shared" si="5"/>
        <v>PAGAMENTO DILUÍDO</v>
      </c>
    </row>
    <row r="66" spans="1:25" ht="27" customHeight="1" x14ac:dyDescent="0.2">
      <c r="A66" s="158"/>
      <c r="B66" s="162"/>
      <c r="C66" s="159" t="s">
        <v>201</v>
      </c>
      <c r="D66" s="78">
        <f>SUM(D3:D65)</f>
        <v>0</v>
      </c>
      <c r="E66" s="79" t="s">
        <v>948</v>
      </c>
      <c r="F66" s="93"/>
      <c r="G66" s="93" t="e">
        <f t="shared" ref="G66:Y66" si="6">SUM(G3:G65)</f>
        <v>#DIV/0!</v>
      </c>
      <c r="H66" s="93" t="e">
        <f t="shared" si="6"/>
        <v>#DIV/0!</v>
      </c>
      <c r="I66" s="93" t="e">
        <f t="shared" si="6"/>
        <v>#DIV/0!</v>
      </c>
      <c r="J66" s="93" t="e">
        <f t="shared" si="6"/>
        <v>#DIV/0!</v>
      </c>
      <c r="K66" s="93" t="e">
        <f t="shared" si="6"/>
        <v>#DIV/0!</v>
      </c>
      <c r="L66" s="93" t="e">
        <f t="shared" si="6"/>
        <v>#DIV/0!</v>
      </c>
      <c r="M66" s="93" t="e">
        <f t="shared" si="6"/>
        <v>#DIV/0!</v>
      </c>
      <c r="N66" s="93" t="e">
        <f t="shared" si="6"/>
        <v>#DIV/0!</v>
      </c>
      <c r="O66" s="93" t="e">
        <f t="shared" si="6"/>
        <v>#DIV/0!</v>
      </c>
      <c r="P66" s="93" t="e">
        <f t="shared" si="6"/>
        <v>#DIV/0!</v>
      </c>
      <c r="Q66" s="93" t="e">
        <f t="shared" si="6"/>
        <v>#DIV/0!</v>
      </c>
      <c r="R66" s="93" t="e">
        <f t="shared" si="6"/>
        <v>#DIV/0!</v>
      </c>
      <c r="S66" s="93" t="e">
        <f t="shared" si="6"/>
        <v>#DIV/0!</v>
      </c>
      <c r="T66" s="93" t="e">
        <f t="shared" si="6"/>
        <v>#DIV/0!</v>
      </c>
      <c r="U66" s="93" t="e">
        <f t="shared" si="6"/>
        <v>#DIV/0!</v>
      </c>
      <c r="V66" s="93" t="e">
        <f t="shared" si="6"/>
        <v>#DIV/0!</v>
      </c>
      <c r="W66" s="93" t="e">
        <f t="shared" si="6"/>
        <v>#DIV/0!</v>
      </c>
      <c r="X66" s="93" t="e">
        <f t="shared" si="6"/>
        <v>#DIV/0!</v>
      </c>
      <c r="Y66" s="94" t="e">
        <f t="shared" si="6"/>
        <v>#DIV/0!</v>
      </c>
    </row>
    <row r="67" spans="1:25" ht="20.25" customHeight="1" x14ac:dyDescent="0.2">
      <c r="A67" s="158"/>
      <c r="B67" s="162"/>
      <c r="C67" s="159" t="s">
        <v>202</v>
      </c>
      <c r="D67" s="78">
        <f>D66*$E$70</f>
        <v>0</v>
      </c>
      <c r="E67" s="240" t="s">
        <v>1089</v>
      </c>
      <c r="F67" s="80"/>
      <c r="G67" s="230" t="s">
        <v>949</v>
      </c>
      <c r="H67" s="242"/>
      <c r="I67" s="230" t="s">
        <v>950</v>
      </c>
      <c r="J67" s="243"/>
      <c r="K67" s="242"/>
      <c r="L67" s="230" t="s">
        <v>951</v>
      </c>
      <c r="M67" s="231"/>
      <c r="N67" s="231"/>
      <c r="O67" s="242"/>
      <c r="P67" s="230" t="s">
        <v>952</v>
      </c>
      <c r="Q67" s="243"/>
      <c r="R67" s="231"/>
      <c r="S67" s="242"/>
      <c r="T67" s="230" t="s">
        <v>953</v>
      </c>
      <c r="U67" s="231"/>
      <c r="V67" s="242"/>
      <c r="W67" s="230" t="s">
        <v>954</v>
      </c>
      <c r="X67" s="231"/>
      <c r="Y67" s="232"/>
    </row>
    <row r="68" spans="1:25" ht="30.75" customHeight="1" thickBot="1" x14ac:dyDescent="0.25">
      <c r="A68" s="158"/>
      <c r="B68" s="162"/>
      <c r="C68" s="159" t="s">
        <v>203</v>
      </c>
      <c r="D68" s="78">
        <f>D67+D66</f>
        <v>0</v>
      </c>
      <c r="E68" s="241"/>
      <c r="F68" s="81"/>
      <c r="G68" s="250" t="e">
        <f>G66+H66</f>
        <v>#DIV/0!</v>
      </c>
      <c r="H68" s="251"/>
      <c r="I68" s="252" t="e">
        <f>I66+K66+J66</f>
        <v>#DIV/0!</v>
      </c>
      <c r="J68" s="253"/>
      <c r="K68" s="251"/>
      <c r="L68" s="252" t="e">
        <f>L66+M66+N66+O66</f>
        <v>#DIV/0!</v>
      </c>
      <c r="M68" s="254"/>
      <c r="N68" s="254"/>
      <c r="O68" s="251"/>
      <c r="P68" s="252" t="e">
        <f>P66+R66+S66+Q66</f>
        <v>#DIV/0!</v>
      </c>
      <c r="Q68" s="253"/>
      <c r="R68" s="254"/>
      <c r="S68" s="251"/>
      <c r="T68" s="252" t="e">
        <f>T66+U66+V66</f>
        <v>#DIV/0!</v>
      </c>
      <c r="U68" s="254"/>
      <c r="V68" s="251"/>
      <c r="W68" s="252" t="e">
        <f>W66+X66+Y66</f>
        <v>#DIV/0!</v>
      </c>
      <c r="X68" s="254"/>
      <c r="Y68" s="255"/>
    </row>
    <row r="69" spans="1:25" ht="40.5" customHeight="1" thickTop="1" x14ac:dyDescent="0.2">
      <c r="A69" s="158"/>
      <c r="B69" s="162"/>
      <c r="C69" s="160" t="s">
        <v>1102</v>
      </c>
      <c r="D69" s="78">
        <f>D24</f>
        <v>0</v>
      </c>
      <c r="E69" s="82" t="s">
        <v>11</v>
      </c>
      <c r="F69" s="244" t="s">
        <v>1088</v>
      </c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6"/>
    </row>
    <row r="70" spans="1:25" ht="36" customHeight="1" thickBot="1" x14ac:dyDescent="0.25">
      <c r="A70" s="170"/>
      <c r="B70" s="170"/>
      <c r="C70" s="171" t="s">
        <v>1103</v>
      </c>
      <c r="D70" s="172">
        <f>D65</f>
        <v>0</v>
      </c>
      <c r="E70" s="173">
        <f>'BDI COMPOSIÇÃO ANALITICA'!E16</f>
        <v>0</v>
      </c>
      <c r="F70" s="247" t="s">
        <v>958</v>
      </c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9"/>
    </row>
    <row r="71" spans="1:25" ht="12.75" customHeight="1" thickTop="1" x14ac:dyDescent="0.2">
      <c r="B71" s="84"/>
      <c r="D71" s="83"/>
      <c r="E71" s="83"/>
      <c r="F71" s="83"/>
      <c r="G71" s="83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</row>
    <row r="72" spans="1:25" ht="12.75" customHeight="1" x14ac:dyDescent="0.2">
      <c r="D72" s="83"/>
      <c r="E72" s="83"/>
      <c r="F72" s="83"/>
      <c r="G72" s="83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</row>
    <row r="73" spans="1:25" ht="12.75" customHeight="1" x14ac:dyDescent="0.2">
      <c r="D73" s="83"/>
      <c r="E73" s="83"/>
      <c r="F73" s="83"/>
      <c r="G73" s="83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</row>
    <row r="74" spans="1:25" ht="12.75" customHeight="1" x14ac:dyDescent="0.2">
      <c r="C74" s="85"/>
      <c r="D74" s="83"/>
      <c r="E74" s="83"/>
      <c r="F74" s="83"/>
      <c r="G74" s="83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</row>
    <row r="75" spans="1:25" ht="12.75" customHeight="1" x14ac:dyDescent="0.2">
      <c r="C75" s="85"/>
      <c r="D75" s="83"/>
      <c r="E75" s="83"/>
      <c r="F75" s="83"/>
      <c r="G75" s="83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</row>
    <row r="76" spans="1:25" ht="12.75" customHeight="1" x14ac:dyDescent="0.2">
      <c r="E76" s="83"/>
      <c r="F76" s="83"/>
      <c r="G76" s="83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</row>
    <row r="77" spans="1:25" ht="12.75" customHeight="1" x14ac:dyDescent="0.2">
      <c r="E77" s="83"/>
      <c r="F77" s="83"/>
      <c r="G77" s="83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</row>
    <row r="78" spans="1:25" ht="12.75" customHeight="1" x14ac:dyDescent="0.2">
      <c r="E78" s="83"/>
      <c r="F78" s="83"/>
      <c r="G78" s="83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</row>
    <row r="79" spans="1:25" ht="12.75" customHeight="1" x14ac:dyDescent="0.2">
      <c r="E79" s="83"/>
      <c r="F79" s="83"/>
      <c r="G79" s="83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</row>
    <row r="80" spans="1:25" ht="12.75" customHeight="1" x14ac:dyDescent="0.2">
      <c r="E80" s="83"/>
      <c r="F80" s="83"/>
      <c r="G80" s="83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</row>
    <row r="81" spans="5:25" ht="12.75" customHeight="1" x14ac:dyDescent="0.2">
      <c r="E81" s="83"/>
      <c r="F81" s="83"/>
      <c r="G81" s="83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</row>
    <row r="82" spans="5:25" ht="12.75" customHeight="1" x14ac:dyDescent="0.2">
      <c r="E82" s="83"/>
      <c r="F82" s="83"/>
      <c r="G82" s="83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</row>
    <row r="83" spans="5:25" ht="12.75" customHeight="1" x14ac:dyDescent="0.2">
      <c r="E83" s="83"/>
      <c r="F83" s="83"/>
      <c r="G83" s="83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</row>
    <row r="84" spans="5:25" ht="12.75" customHeight="1" x14ac:dyDescent="0.2">
      <c r="E84" s="83"/>
      <c r="F84" s="83"/>
      <c r="G84" s="83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</row>
    <row r="85" spans="5:25" ht="12.75" customHeight="1" x14ac:dyDescent="0.2">
      <c r="E85" s="83"/>
      <c r="F85" s="83"/>
      <c r="G85" s="83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</row>
    <row r="86" spans="5:25" ht="12.75" customHeight="1" x14ac:dyDescent="0.2">
      <c r="E86" s="83"/>
      <c r="F86" s="83"/>
      <c r="G86" s="83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</row>
    <row r="87" spans="5:25" ht="12.75" customHeight="1" x14ac:dyDescent="0.2">
      <c r="E87" s="83"/>
      <c r="F87" s="83"/>
      <c r="G87" s="83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</row>
    <row r="88" spans="5:25" ht="12.75" customHeight="1" x14ac:dyDescent="0.2">
      <c r="E88" s="83"/>
      <c r="F88" s="83"/>
      <c r="G88" s="83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</row>
    <row r="89" spans="5:25" ht="12.75" customHeight="1" x14ac:dyDescent="0.2">
      <c r="E89" s="83"/>
      <c r="F89" s="83"/>
      <c r="G89" s="83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</row>
    <row r="90" spans="5:25" ht="12.75" customHeight="1" x14ac:dyDescent="0.2">
      <c r="E90" s="83"/>
      <c r="F90" s="83"/>
      <c r="G90" s="83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</row>
    <row r="91" spans="5:25" ht="12.75" customHeight="1" x14ac:dyDescent="0.2">
      <c r="E91" s="83"/>
      <c r="F91" s="83"/>
      <c r="G91" s="83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</row>
    <row r="92" spans="5:25" ht="12.75" customHeight="1" x14ac:dyDescent="0.2">
      <c r="E92" s="83"/>
      <c r="F92" s="83"/>
      <c r="G92" s="83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</row>
    <row r="93" spans="5:25" ht="12.75" customHeight="1" x14ac:dyDescent="0.2">
      <c r="E93" s="83"/>
      <c r="F93" s="83"/>
      <c r="G93" s="83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</row>
    <row r="94" spans="5:25" ht="12.75" customHeight="1" x14ac:dyDescent="0.2">
      <c r="E94" s="83"/>
      <c r="F94" s="83"/>
      <c r="G94" s="83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</row>
    <row r="95" spans="5:25" ht="12.75" customHeight="1" x14ac:dyDescent="0.2">
      <c r="E95" s="83"/>
      <c r="F95" s="83"/>
      <c r="G95" s="83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</row>
    <row r="96" spans="5:25" ht="12.75" customHeight="1" x14ac:dyDescent="0.2">
      <c r="E96" s="83"/>
      <c r="F96" s="83"/>
      <c r="G96" s="83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</row>
    <row r="97" spans="5:25" ht="12.75" customHeight="1" x14ac:dyDescent="0.2">
      <c r="E97" s="83"/>
      <c r="F97" s="83"/>
      <c r="G97" s="83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</row>
    <row r="98" spans="5:25" ht="12.75" customHeight="1" x14ac:dyDescent="0.2">
      <c r="E98" s="83"/>
      <c r="F98" s="83"/>
      <c r="G98" s="83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</row>
    <row r="99" spans="5:25" ht="12.75" customHeight="1" x14ac:dyDescent="0.2">
      <c r="E99" s="83"/>
      <c r="F99" s="83"/>
      <c r="G99" s="83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</row>
    <row r="100" spans="5:25" ht="12.75" customHeight="1" x14ac:dyDescent="0.2">
      <c r="E100" s="83"/>
      <c r="F100" s="83"/>
      <c r="G100" s="83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</row>
    <row r="101" spans="5:25" ht="12.75" customHeight="1" x14ac:dyDescent="0.2">
      <c r="E101" s="83"/>
      <c r="F101" s="83"/>
      <c r="G101" s="83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</row>
    <row r="102" spans="5:25" ht="12.75" customHeight="1" x14ac:dyDescent="0.2">
      <c r="E102" s="83"/>
      <c r="F102" s="83"/>
      <c r="G102" s="83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</row>
    <row r="103" spans="5:25" ht="12.75" customHeight="1" x14ac:dyDescent="0.2">
      <c r="E103" s="83"/>
      <c r="F103" s="83"/>
      <c r="G103" s="83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</row>
    <row r="104" spans="5:25" ht="12.75" customHeight="1" x14ac:dyDescent="0.2">
      <c r="E104" s="83"/>
      <c r="F104" s="83"/>
      <c r="G104" s="83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</row>
    <row r="105" spans="5:25" ht="12.75" customHeight="1" x14ac:dyDescent="0.2">
      <c r="E105" s="83"/>
      <c r="F105" s="83"/>
      <c r="G105" s="83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</row>
    <row r="106" spans="5:25" ht="12.75" customHeight="1" x14ac:dyDescent="0.2">
      <c r="E106" s="83"/>
      <c r="F106" s="83"/>
      <c r="G106" s="83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</row>
    <row r="107" spans="5:25" ht="12.75" customHeight="1" x14ac:dyDescent="0.2">
      <c r="E107" s="83"/>
      <c r="F107" s="83"/>
      <c r="G107" s="83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</row>
    <row r="108" spans="5:25" ht="12.75" customHeight="1" x14ac:dyDescent="0.2">
      <c r="E108" s="83"/>
      <c r="F108" s="83"/>
      <c r="G108" s="83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</row>
    <row r="109" spans="5:25" ht="12.75" customHeight="1" x14ac:dyDescent="0.2">
      <c r="E109" s="83"/>
      <c r="F109" s="83"/>
      <c r="G109" s="83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</row>
    <row r="110" spans="5:25" ht="12.75" customHeight="1" x14ac:dyDescent="0.2">
      <c r="E110" s="83"/>
      <c r="F110" s="83"/>
      <c r="G110" s="83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</row>
    <row r="111" spans="5:25" ht="12.75" customHeight="1" x14ac:dyDescent="0.2">
      <c r="E111" s="83"/>
      <c r="F111" s="83"/>
      <c r="G111" s="83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</row>
    <row r="112" spans="5:25" ht="12.75" customHeight="1" x14ac:dyDescent="0.2">
      <c r="E112" s="83"/>
      <c r="F112" s="83"/>
      <c r="G112" s="83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</row>
    <row r="113" spans="2:25" ht="12.75" customHeight="1" x14ac:dyDescent="0.2">
      <c r="E113" s="83"/>
      <c r="F113" s="83"/>
      <c r="G113" s="83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</row>
    <row r="114" spans="2:25" ht="12.75" customHeight="1" x14ac:dyDescent="0.2">
      <c r="E114" s="83"/>
      <c r="F114" s="83"/>
      <c r="G114" s="83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</row>
    <row r="115" spans="2:25" ht="12.75" customHeight="1" x14ac:dyDescent="0.2">
      <c r="E115" s="83"/>
      <c r="F115" s="83"/>
      <c r="G115" s="83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</row>
    <row r="116" spans="2:25" ht="12.75" customHeight="1" x14ac:dyDescent="0.2">
      <c r="E116" s="83"/>
      <c r="F116" s="83"/>
      <c r="G116" s="83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</row>
    <row r="117" spans="2:25" ht="12.75" customHeight="1" x14ac:dyDescent="0.2">
      <c r="E117" s="83"/>
      <c r="F117" s="83"/>
      <c r="G117" s="83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</row>
    <row r="118" spans="2:25" ht="12.75" customHeight="1" x14ac:dyDescent="0.2">
      <c r="E118" s="83"/>
      <c r="F118" s="83"/>
      <c r="G118" s="83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</row>
    <row r="119" spans="2:25" ht="12.75" customHeight="1" x14ac:dyDescent="0.2">
      <c r="E119" s="83"/>
      <c r="F119" s="83"/>
      <c r="G119" s="83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</row>
    <row r="120" spans="2:25" ht="12.75" customHeight="1" x14ac:dyDescent="0.2">
      <c r="E120" s="83"/>
      <c r="F120" s="83"/>
      <c r="G120" s="83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</row>
    <row r="121" spans="2:25" ht="12.75" customHeight="1" x14ac:dyDescent="0.2">
      <c r="E121" s="83"/>
      <c r="F121" s="83"/>
      <c r="G121" s="83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</row>
    <row r="122" spans="2:25" ht="12.75" customHeight="1" x14ac:dyDescent="0.2">
      <c r="E122" s="83"/>
      <c r="F122" s="83"/>
      <c r="G122" s="83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</row>
    <row r="123" spans="2:25" ht="12.75" customHeight="1" x14ac:dyDescent="0.2">
      <c r="E123" s="83"/>
      <c r="F123" s="83"/>
      <c r="G123" s="83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</row>
    <row r="124" spans="2:25" ht="12.75" customHeight="1" x14ac:dyDescent="0.2">
      <c r="E124" s="83"/>
      <c r="F124" s="83"/>
      <c r="G124" s="83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</row>
    <row r="125" spans="2:25" ht="12.75" customHeight="1" x14ac:dyDescent="0.2">
      <c r="E125" s="83"/>
      <c r="F125" s="83"/>
      <c r="G125" s="83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</row>
    <row r="126" spans="2:25" ht="12.75" customHeight="1" x14ac:dyDescent="0.2">
      <c r="E126" s="83"/>
      <c r="F126" s="83"/>
      <c r="G126" s="83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</row>
    <row r="127" spans="2:25" ht="12.75" customHeight="1" x14ac:dyDescent="0.2">
      <c r="B127" s="86"/>
      <c r="C127" s="83"/>
      <c r="D127" s="83"/>
      <c r="E127" s="83"/>
      <c r="F127" s="83"/>
      <c r="G127" s="83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</row>
    <row r="128" spans="2:25" ht="12.75" customHeight="1" x14ac:dyDescent="0.2">
      <c r="B128" s="86"/>
      <c r="C128" s="83"/>
      <c r="D128" s="83"/>
      <c r="E128" s="83"/>
      <c r="F128" s="83"/>
      <c r="G128" s="83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</row>
    <row r="129" spans="2:25" ht="12.75" customHeight="1" x14ac:dyDescent="0.2">
      <c r="B129" s="86"/>
      <c r="C129" s="83"/>
      <c r="D129" s="83"/>
      <c r="E129" s="83"/>
      <c r="F129" s="83"/>
      <c r="G129" s="83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</row>
    <row r="130" spans="2:25" ht="12.75" customHeight="1" x14ac:dyDescent="0.2">
      <c r="B130" s="86"/>
      <c r="C130" s="83"/>
      <c r="D130" s="83"/>
      <c r="E130" s="83"/>
      <c r="F130" s="83"/>
      <c r="G130" s="83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</row>
    <row r="131" spans="2:25" ht="12.75" customHeight="1" x14ac:dyDescent="0.2">
      <c r="B131" s="86"/>
      <c r="C131" s="83"/>
      <c r="D131" s="83"/>
      <c r="E131" s="83"/>
      <c r="F131" s="83"/>
      <c r="G131" s="83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</row>
    <row r="132" spans="2:25" ht="12.75" customHeight="1" x14ac:dyDescent="0.2">
      <c r="B132" s="86"/>
      <c r="C132" s="83"/>
      <c r="D132" s="83"/>
      <c r="E132" s="83"/>
      <c r="F132" s="83"/>
      <c r="G132" s="83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</row>
    <row r="133" spans="2:25" ht="12.75" customHeight="1" x14ac:dyDescent="0.2">
      <c r="B133" s="86"/>
      <c r="C133" s="83"/>
      <c r="D133" s="83"/>
      <c r="E133" s="83"/>
      <c r="F133" s="83"/>
      <c r="G133" s="83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</row>
    <row r="134" spans="2:25" ht="12.75" customHeight="1" x14ac:dyDescent="0.2">
      <c r="B134" s="86"/>
      <c r="C134" s="83"/>
      <c r="D134" s="83"/>
      <c r="E134" s="83"/>
      <c r="F134" s="83"/>
      <c r="G134" s="83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</row>
    <row r="135" spans="2:25" ht="12.75" customHeight="1" x14ac:dyDescent="0.2">
      <c r="B135" s="86"/>
      <c r="C135" s="83"/>
      <c r="D135" s="83"/>
      <c r="E135" s="83"/>
      <c r="F135" s="83"/>
      <c r="G135" s="83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</row>
    <row r="136" spans="2:25" ht="12.75" customHeight="1" x14ac:dyDescent="0.2">
      <c r="B136" s="86"/>
      <c r="C136" s="83"/>
      <c r="D136" s="83"/>
      <c r="E136" s="83"/>
      <c r="F136" s="83"/>
      <c r="G136" s="83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</row>
    <row r="137" spans="2:25" ht="12.75" customHeight="1" x14ac:dyDescent="0.2">
      <c r="B137" s="86"/>
      <c r="C137" s="83"/>
      <c r="D137" s="83"/>
      <c r="E137" s="83"/>
      <c r="F137" s="83"/>
      <c r="G137" s="83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</row>
    <row r="138" spans="2:25" ht="12.75" customHeight="1" x14ac:dyDescent="0.2">
      <c r="B138" s="86"/>
      <c r="C138" s="83"/>
      <c r="D138" s="83"/>
      <c r="E138" s="83"/>
      <c r="F138" s="83"/>
      <c r="G138" s="83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</row>
    <row r="139" spans="2:25" ht="12.75" customHeight="1" x14ac:dyDescent="0.2">
      <c r="B139" s="86"/>
      <c r="C139" s="83"/>
      <c r="D139" s="83"/>
      <c r="E139" s="83"/>
      <c r="F139" s="83"/>
      <c r="G139" s="83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</row>
    <row r="140" spans="2:25" ht="12.75" customHeight="1" x14ac:dyDescent="0.2">
      <c r="B140" s="86"/>
      <c r="C140" s="83"/>
      <c r="D140" s="83"/>
      <c r="E140" s="83"/>
      <c r="F140" s="83"/>
      <c r="G140" s="83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</row>
    <row r="141" spans="2:25" ht="12.75" customHeight="1" x14ac:dyDescent="0.2">
      <c r="B141" s="86"/>
      <c r="C141" s="83"/>
      <c r="D141" s="83"/>
      <c r="E141" s="83"/>
      <c r="F141" s="83"/>
      <c r="G141" s="83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</row>
    <row r="142" spans="2:25" ht="12.75" customHeight="1" x14ac:dyDescent="0.2">
      <c r="B142" s="86"/>
      <c r="C142" s="83"/>
      <c r="D142" s="83"/>
      <c r="E142" s="83"/>
      <c r="F142" s="83"/>
      <c r="G142" s="83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</row>
    <row r="143" spans="2:25" ht="12.75" customHeight="1" x14ac:dyDescent="0.2">
      <c r="B143" s="86"/>
      <c r="C143" s="83"/>
      <c r="D143" s="83"/>
      <c r="E143" s="83"/>
      <c r="F143" s="83"/>
      <c r="G143" s="83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</row>
    <row r="144" spans="2:25" ht="12.75" customHeight="1" x14ac:dyDescent="0.2">
      <c r="B144" s="86"/>
      <c r="C144" s="83"/>
      <c r="D144" s="83"/>
      <c r="E144" s="83"/>
      <c r="F144" s="83"/>
      <c r="G144" s="83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</row>
    <row r="145" spans="2:25" ht="12.75" customHeight="1" x14ac:dyDescent="0.2">
      <c r="B145" s="86"/>
      <c r="C145" s="83"/>
      <c r="D145" s="83"/>
      <c r="E145" s="83"/>
      <c r="F145" s="83"/>
      <c r="G145" s="83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</row>
    <row r="146" spans="2:25" ht="12.75" customHeight="1" x14ac:dyDescent="0.2">
      <c r="B146" s="86"/>
      <c r="C146" s="83"/>
      <c r="D146" s="83"/>
      <c r="E146" s="83"/>
      <c r="F146" s="83"/>
      <c r="G146" s="83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</row>
    <row r="147" spans="2:25" ht="12.75" customHeight="1" x14ac:dyDescent="0.2">
      <c r="B147" s="86"/>
      <c r="C147" s="83"/>
      <c r="D147" s="83"/>
      <c r="E147" s="83"/>
      <c r="F147" s="83"/>
      <c r="G147" s="83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</row>
    <row r="148" spans="2:25" ht="12.75" customHeight="1" x14ac:dyDescent="0.2">
      <c r="B148" s="86"/>
      <c r="C148" s="83"/>
      <c r="D148" s="83"/>
      <c r="E148" s="83"/>
      <c r="F148" s="83"/>
      <c r="G148" s="83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</row>
    <row r="149" spans="2:25" ht="12.75" customHeight="1" x14ac:dyDescent="0.2">
      <c r="B149" s="86"/>
      <c r="C149" s="83"/>
      <c r="D149" s="83"/>
      <c r="E149" s="83"/>
      <c r="F149" s="83"/>
      <c r="G149" s="83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</row>
    <row r="150" spans="2:25" ht="12.75" customHeight="1" x14ac:dyDescent="0.2">
      <c r="B150" s="86"/>
      <c r="C150" s="83"/>
      <c r="D150" s="83"/>
      <c r="E150" s="83"/>
      <c r="F150" s="83"/>
      <c r="G150" s="83"/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</row>
    <row r="151" spans="2:25" ht="12.75" customHeight="1" x14ac:dyDescent="0.2">
      <c r="B151" s="86"/>
      <c r="C151" s="83"/>
      <c r="D151" s="83"/>
      <c r="E151" s="83"/>
      <c r="F151" s="83"/>
      <c r="G151" s="83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</row>
    <row r="152" spans="2:25" ht="12.75" customHeight="1" x14ac:dyDescent="0.2">
      <c r="B152" s="86"/>
      <c r="C152" s="83"/>
      <c r="D152" s="83"/>
      <c r="E152" s="83"/>
      <c r="F152" s="83"/>
      <c r="G152" s="83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</row>
    <row r="153" spans="2:25" ht="12.75" customHeight="1" x14ac:dyDescent="0.2">
      <c r="B153" s="86"/>
      <c r="C153" s="83"/>
      <c r="D153" s="83"/>
      <c r="E153" s="83"/>
      <c r="F153" s="83"/>
      <c r="G153" s="83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</row>
    <row r="154" spans="2:25" ht="12.75" customHeight="1" x14ac:dyDescent="0.2">
      <c r="B154" s="86"/>
      <c r="C154" s="83"/>
      <c r="D154" s="83"/>
      <c r="E154" s="83"/>
      <c r="F154" s="83"/>
      <c r="G154" s="83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</row>
    <row r="155" spans="2:25" ht="12.75" customHeight="1" x14ac:dyDescent="0.2">
      <c r="B155" s="86"/>
      <c r="C155" s="83"/>
      <c r="D155" s="83"/>
      <c r="E155" s="83"/>
      <c r="F155" s="83"/>
      <c r="G155" s="83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</row>
    <row r="156" spans="2:25" ht="12.75" customHeight="1" x14ac:dyDescent="0.2">
      <c r="B156" s="86"/>
      <c r="C156" s="83"/>
      <c r="D156" s="83"/>
      <c r="E156" s="83"/>
      <c r="F156" s="83"/>
      <c r="G156" s="83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</row>
    <row r="157" spans="2:25" ht="12.75" customHeight="1" x14ac:dyDescent="0.2">
      <c r="B157" s="86"/>
      <c r="C157" s="83"/>
      <c r="D157" s="83"/>
      <c r="E157" s="83"/>
      <c r="F157" s="83"/>
      <c r="G157" s="83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</row>
    <row r="158" spans="2:25" ht="12.75" customHeight="1" x14ac:dyDescent="0.2">
      <c r="B158" s="86"/>
      <c r="C158" s="83"/>
      <c r="D158" s="83"/>
      <c r="E158" s="83"/>
      <c r="F158" s="83"/>
      <c r="G158" s="83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</row>
    <row r="159" spans="2:25" ht="12.75" customHeight="1" x14ac:dyDescent="0.2">
      <c r="B159" s="86"/>
      <c r="C159" s="83"/>
      <c r="D159" s="83"/>
      <c r="E159" s="83"/>
      <c r="F159" s="83"/>
      <c r="G159" s="83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</row>
    <row r="160" spans="2:25" ht="12.75" customHeight="1" x14ac:dyDescent="0.2">
      <c r="B160" s="86"/>
      <c r="C160" s="83"/>
      <c r="D160" s="83"/>
      <c r="E160" s="83"/>
      <c r="F160" s="83"/>
      <c r="G160" s="83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</row>
    <row r="161" spans="2:25" ht="12.75" customHeight="1" x14ac:dyDescent="0.2">
      <c r="B161" s="86"/>
      <c r="C161" s="83"/>
      <c r="D161" s="83"/>
      <c r="E161" s="83"/>
      <c r="F161" s="83"/>
      <c r="G161" s="83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</row>
    <row r="162" spans="2:25" ht="12.75" customHeight="1" x14ac:dyDescent="0.2">
      <c r="B162" s="86"/>
      <c r="C162" s="83"/>
      <c r="D162" s="83"/>
      <c r="E162" s="83"/>
      <c r="F162" s="83"/>
      <c r="G162" s="83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</row>
    <row r="163" spans="2:25" ht="12.75" customHeight="1" x14ac:dyDescent="0.2">
      <c r="B163" s="86"/>
      <c r="C163" s="83"/>
      <c r="D163" s="83"/>
      <c r="E163" s="83"/>
      <c r="F163" s="83"/>
      <c r="G163" s="83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</row>
    <row r="164" spans="2:25" ht="12.75" customHeight="1" x14ac:dyDescent="0.2">
      <c r="B164" s="86"/>
      <c r="C164" s="83"/>
      <c r="D164" s="83"/>
      <c r="E164" s="83"/>
      <c r="F164" s="83"/>
      <c r="G164" s="83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</row>
    <row r="165" spans="2:25" ht="12.75" customHeight="1" x14ac:dyDescent="0.2">
      <c r="B165" s="86"/>
      <c r="C165" s="83"/>
      <c r="D165" s="83"/>
      <c r="E165" s="83"/>
      <c r="F165" s="83"/>
      <c r="G165" s="83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</row>
    <row r="166" spans="2:25" ht="12.75" customHeight="1" x14ac:dyDescent="0.2">
      <c r="B166" s="86"/>
      <c r="C166" s="83"/>
      <c r="D166" s="83"/>
      <c r="E166" s="83"/>
      <c r="F166" s="83"/>
      <c r="G166" s="83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</row>
    <row r="167" spans="2:25" ht="12.75" customHeight="1" x14ac:dyDescent="0.2">
      <c r="B167" s="86"/>
      <c r="C167" s="83"/>
      <c r="D167" s="83"/>
      <c r="E167" s="83"/>
      <c r="F167" s="83"/>
      <c r="G167" s="83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</row>
    <row r="168" spans="2:25" ht="12.75" customHeight="1" x14ac:dyDescent="0.2">
      <c r="B168" s="86"/>
      <c r="C168" s="83"/>
      <c r="D168" s="83"/>
      <c r="E168" s="83"/>
      <c r="F168" s="83"/>
      <c r="G168" s="83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</row>
    <row r="169" spans="2:25" ht="12.75" customHeight="1" x14ac:dyDescent="0.2">
      <c r="B169" s="86"/>
      <c r="C169" s="83"/>
      <c r="D169" s="83"/>
      <c r="E169" s="83"/>
      <c r="F169" s="83"/>
      <c r="G169" s="83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</row>
    <row r="170" spans="2:25" ht="12.75" customHeight="1" x14ac:dyDescent="0.2">
      <c r="B170" s="86"/>
      <c r="C170" s="83"/>
      <c r="D170" s="83"/>
      <c r="E170" s="83"/>
      <c r="F170" s="83"/>
      <c r="G170" s="83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</row>
    <row r="171" spans="2:25" ht="12.75" customHeight="1" x14ac:dyDescent="0.2">
      <c r="B171" s="86"/>
      <c r="C171" s="83"/>
      <c r="D171" s="83"/>
      <c r="E171" s="83"/>
      <c r="F171" s="83"/>
      <c r="G171" s="83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</row>
    <row r="172" spans="2:25" ht="12.75" customHeight="1" x14ac:dyDescent="0.2">
      <c r="B172" s="86"/>
      <c r="C172" s="83"/>
      <c r="D172" s="83"/>
      <c r="E172" s="83"/>
      <c r="F172" s="83"/>
      <c r="G172" s="83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</row>
    <row r="173" spans="2:25" ht="12.75" customHeight="1" x14ac:dyDescent="0.2">
      <c r="B173" s="86"/>
      <c r="C173" s="83"/>
      <c r="D173" s="83"/>
      <c r="E173" s="83"/>
      <c r="F173" s="83"/>
      <c r="G173" s="83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</row>
    <row r="174" spans="2:25" ht="12.75" customHeight="1" x14ac:dyDescent="0.2">
      <c r="B174" s="86"/>
      <c r="C174" s="83"/>
      <c r="D174" s="83"/>
      <c r="E174" s="83"/>
      <c r="F174" s="83"/>
      <c r="G174" s="83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</row>
    <row r="175" spans="2:25" ht="12.75" customHeight="1" x14ac:dyDescent="0.2">
      <c r="B175" s="86"/>
      <c r="C175" s="83"/>
      <c r="D175" s="83"/>
      <c r="E175" s="83"/>
      <c r="F175" s="83"/>
      <c r="G175" s="83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</row>
    <row r="176" spans="2:25" ht="12.75" customHeight="1" x14ac:dyDescent="0.2">
      <c r="B176" s="86"/>
      <c r="C176" s="83"/>
      <c r="D176" s="83"/>
      <c r="E176" s="83"/>
      <c r="F176" s="83"/>
      <c r="G176" s="83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</row>
    <row r="177" spans="2:25" ht="12.75" customHeight="1" x14ac:dyDescent="0.2">
      <c r="B177" s="86"/>
      <c r="C177" s="83"/>
      <c r="D177" s="83"/>
      <c r="E177" s="83"/>
      <c r="F177" s="83"/>
      <c r="G177" s="83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</row>
    <row r="178" spans="2:25" ht="12.75" customHeight="1" x14ac:dyDescent="0.2">
      <c r="B178" s="86"/>
      <c r="C178" s="83"/>
      <c r="D178" s="83"/>
      <c r="E178" s="83"/>
      <c r="F178" s="83"/>
      <c r="G178" s="83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</row>
    <row r="179" spans="2:25" ht="12.75" customHeight="1" x14ac:dyDescent="0.2">
      <c r="B179" s="86"/>
      <c r="C179" s="83"/>
      <c r="D179" s="83"/>
      <c r="E179" s="83"/>
      <c r="F179" s="83"/>
      <c r="G179" s="83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</row>
    <row r="180" spans="2:25" ht="12.75" customHeight="1" x14ac:dyDescent="0.2">
      <c r="B180" s="86"/>
      <c r="C180" s="83"/>
      <c r="D180" s="83"/>
      <c r="E180" s="83"/>
      <c r="F180" s="83"/>
      <c r="G180" s="83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</row>
    <row r="181" spans="2:25" ht="12.75" customHeight="1" x14ac:dyDescent="0.2">
      <c r="B181" s="86"/>
      <c r="C181" s="83"/>
      <c r="D181" s="83"/>
      <c r="E181" s="83"/>
      <c r="F181" s="83"/>
      <c r="G181" s="83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</row>
    <row r="182" spans="2:25" ht="12.75" customHeight="1" x14ac:dyDescent="0.2">
      <c r="B182" s="86"/>
      <c r="C182" s="83"/>
      <c r="D182" s="83"/>
      <c r="E182" s="83"/>
      <c r="F182" s="83"/>
      <c r="G182" s="83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</row>
    <row r="183" spans="2:25" ht="12.75" customHeight="1" x14ac:dyDescent="0.2">
      <c r="B183" s="86"/>
      <c r="C183" s="83"/>
      <c r="D183" s="83"/>
      <c r="E183" s="83"/>
      <c r="F183" s="83"/>
      <c r="G183" s="83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</row>
    <row r="184" spans="2:25" ht="12.75" customHeight="1" x14ac:dyDescent="0.2">
      <c r="B184" s="86"/>
      <c r="C184" s="83"/>
      <c r="D184" s="83"/>
      <c r="E184" s="83"/>
      <c r="F184" s="83"/>
      <c r="G184" s="83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</row>
    <row r="185" spans="2:25" ht="12.75" customHeight="1" x14ac:dyDescent="0.2">
      <c r="B185" s="86"/>
      <c r="C185" s="83"/>
      <c r="D185" s="83"/>
      <c r="E185" s="83"/>
      <c r="F185" s="83"/>
      <c r="G185" s="83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</row>
    <row r="186" spans="2:25" ht="12.75" customHeight="1" x14ac:dyDescent="0.2">
      <c r="B186" s="86"/>
      <c r="C186" s="83"/>
      <c r="D186" s="83"/>
      <c r="E186" s="83"/>
      <c r="F186" s="83"/>
      <c r="G186" s="83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</row>
    <row r="187" spans="2:25" ht="12.75" customHeight="1" x14ac:dyDescent="0.2">
      <c r="B187" s="86"/>
      <c r="C187" s="83"/>
      <c r="D187" s="83"/>
      <c r="E187" s="83"/>
      <c r="F187" s="83"/>
      <c r="G187" s="83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</row>
    <row r="188" spans="2:25" ht="12.75" customHeight="1" x14ac:dyDescent="0.2">
      <c r="B188" s="86"/>
      <c r="C188" s="83"/>
      <c r="D188" s="83"/>
      <c r="E188" s="83"/>
      <c r="F188" s="83"/>
      <c r="G188" s="83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</row>
    <row r="189" spans="2:25" ht="12.75" customHeight="1" x14ac:dyDescent="0.2">
      <c r="B189" s="86"/>
      <c r="C189" s="83"/>
      <c r="D189" s="83"/>
      <c r="E189" s="83"/>
      <c r="F189" s="83"/>
      <c r="G189" s="83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</row>
    <row r="190" spans="2:25" ht="12.75" customHeight="1" x14ac:dyDescent="0.2">
      <c r="B190" s="86"/>
      <c r="C190" s="83"/>
      <c r="D190" s="83"/>
      <c r="E190" s="83"/>
      <c r="F190" s="83"/>
      <c r="G190" s="83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</row>
    <row r="191" spans="2:25" ht="12.75" customHeight="1" x14ac:dyDescent="0.2">
      <c r="B191" s="86"/>
      <c r="C191" s="83"/>
      <c r="D191" s="83"/>
      <c r="E191" s="83"/>
      <c r="F191" s="83"/>
      <c r="G191" s="83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</row>
    <row r="192" spans="2:25" ht="12.75" customHeight="1" x14ac:dyDescent="0.2">
      <c r="B192" s="86"/>
      <c r="C192" s="83"/>
      <c r="D192" s="83"/>
      <c r="E192" s="83"/>
      <c r="F192" s="83"/>
      <c r="G192" s="83"/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</row>
    <row r="193" spans="2:25" ht="12.75" customHeight="1" x14ac:dyDescent="0.2">
      <c r="B193" s="86"/>
      <c r="C193" s="83"/>
      <c r="D193" s="83"/>
      <c r="E193" s="83"/>
      <c r="F193" s="83"/>
      <c r="G193" s="83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</row>
    <row r="194" spans="2:25" ht="12.75" customHeight="1" x14ac:dyDescent="0.2">
      <c r="B194" s="86"/>
      <c r="C194" s="83"/>
      <c r="D194" s="83"/>
      <c r="E194" s="83"/>
      <c r="F194" s="83"/>
      <c r="G194" s="83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</row>
    <row r="195" spans="2:25" ht="12.75" customHeight="1" x14ac:dyDescent="0.2">
      <c r="B195" s="86"/>
      <c r="C195" s="83"/>
      <c r="D195" s="83"/>
      <c r="E195" s="83"/>
      <c r="F195" s="83"/>
      <c r="G195" s="83"/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</row>
    <row r="196" spans="2:25" ht="12.75" customHeight="1" x14ac:dyDescent="0.2">
      <c r="B196" s="86"/>
      <c r="C196" s="83"/>
      <c r="D196" s="83"/>
      <c r="E196" s="83"/>
      <c r="F196" s="83"/>
      <c r="G196" s="83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</row>
    <row r="197" spans="2:25" ht="12.75" customHeight="1" x14ac:dyDescent="0.2">
      <c r="B197" s="86"/>
      <c r="C197" s="83"/>
      <c r="D197" s="83"/>
      <c r="E197" s="83"/>
      <c r="F197" s="83"/>
      <c r="G197" s="83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</row>
    <row r="198" spans="2:25" ht="12.75" customHeight="1" x14ac:dyDescent="0.2">
      <c r="B198" s="86"/>
      <c r="C198" s="83"/>
      <c r="D198" s="83"/>
      <c r="E198" s="83"/>
      <c r="F198" s="83"/>
      <c r="G198" s="83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</row>
    <row r="199" spans="2:25" ht="12.75" customHeight="1" x14ac:dyDescent="0.2">
      <c r="B199" s="86"/>
      <c r="C199" s="83"/>
      <c r="D199" s="83"/>
      <c r="E199" s="83"/>
      <c r="F199" s="83"/>
      <c r="G199" s="83"/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</row>
    <row r="200" spans="2:25" ht="12.75" customHeight="1" x14ac:dyDescent="0.2">
      <c r="B200" s="86"/>
      <c r="C200" s="83"/>
      <c r="D200" s="83"/>
      <c r="E200" s="83"/>
      <c r="F200" s="83"/>
      <c r="G200" s="83"/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</row>
    <row r="201" spans="2:25" ht="12.75" customHeight="1" x14ac:dyDescent="0.2">
      <c r="B201" s="86"/>
      <c r="C201" s="83"/>
      <c r="D201" s="83"/>
      <c r="E201" s="83"/>
      <c r="F201" s="83"/>
      <c r="G201" s="83"/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</row>
    <row r="202" spans="2:25" ht="12.75" customHeight="1" x14ac:dyDescent="0.2">
      <c r="B202" s="86"/>
      <c r="C202" s="83"/>
      <c r="D202" s="83"/>
      <c r="E202" s="83"/>
      <c r="F202" s="83"/>
      <c r="G202" s="83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</row>
    <row r="203" spans="2:25" ht="12.75" customHeight="1" x14ac:dyDescent="0.2">
      <c r="B203" s="86"/>
      <c r="C203" s="83"/>
      <c r="D203" s="83"/>
      <c r="E203" s="83"/>
      <c r="F203" s="83"/>
      <c r="G203" s="83"/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</row>
    <row r="204" spans="2:25" ht="12.75" customHeight="1" x14ac:dyDescent="0.2">
      <c r="B204" s="86"/>
      <c r="C204" s="83"/>
      <c r="D204" s="83"/>
      <c r="E204" s="83"/>
      <c r="F204" s="83"/>
      <c r="G204" s="83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</row>
    <row r="205" spans="2:25" ht="12.75" customHeight="1" x14ac:dyDescent="0.2">
      <c r="B205" s="86"/>
      <c r="C205" s="83"/>
      <c r="D205" s="83"/>
      <c r="E205" s="83"/>
      <c r="F205" s="83"/>
      <c r="G205" s="83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</row>
    <row r="206" spans="2:25" ht="12.75" customHeight="1" x14ac:dyDescent="0.2">
      <c r="B206" s="86"/>
      <c r="C206" s="83"/>
      <c r="D206" s="83"/>
      <c r="E206" s="83"/>
      <c r="F206" s="83"/>
      <c r="G206" s="83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</row>
    <row r="207" spans="2:25" ht="12.75" customHeight="1" x14ac:dyDescent="0.2">
      <c r="B207" s="86"/>
      <c r="C207" s="83"/>
      <c r="D207" s="83"/>
      <c r="E207" s="83"/>
      <c r="F207" s="83"/>
      <c r="G207" s="83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</row>
    <row r="208" spans="2:25" ht="12.75" customHeight="1" x14ac:dyDescent="0.2">
      <c r="B208" s="86"/>
      <c r="C208" s="83"/>
      <c r="D208" s="83"/>
      <c r="E208" s="83"/>
      <c r="F208" s="83"/>
      <c r="G208" s="83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</row>
    <row r="209" spans="2:25" ht="12.75" customHeight="1" x14ac:dyDescent="0.2">
      <c r="B209" s="86"/>
      <c r="C209" s="83"/>
      <c r="D209" s="83"/>
      <c r="E209" s="83"/>
      <c r="F209" s="83"/>
      <c r="G209" s="83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</row>
    <row r="210" spans="2:25" ht="12.75" customHeight="1" x14ac:dyDescent="0.2">
      <c r="B210" s="86"/>
      <c r="C210" s="83"/>
      <c r="D210" s="83"/>
      <c r="E210" s="83"/>
      <c r="F210" s="83"/>
      <c r="G210" s="83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</row>
    <row r="211" spans="2:25" ht="12.75" customHeight="1" x14ac:dyDescent="0.2">
      <c r="B211" s="86"/>
      <c r="C211" s="83"/>
      <c r="D211" s="83"/>
      <c r="E211" s="83"/>
      <c r="F211" s="83"/>
      <c r="G211" s="83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</row>
    <row r="212" spans="2:25" ht="12.75" customHeight="1" x14ac:dyDescent="0.2">
      <c r="B212" s="86"/>
      <c r="C212" s="83"/>
      <c r="D212" s="83"/>
      <c r="E212" s="83"/>
      <c r="F212" s="83"/>
      <c r="G212" s="83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</row>
    <row r="213" spans="2:25" ht="12.75" customHeight="1" x14ac:dyDescent="0.2">
      <c r="B213" s="86"/>
      <c r="C213" s="83"/>
      <c r="D213" s="83"/>
      <c r="E213" s="83"/>
      <c r="F213" s="83"/>
      <c r="G213" s="83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</row>
    <row r="214" spans="2:25" ht="12.75" customHeight="1" x14ac:dyDescent="0.2">
      <c r="B214" s="86"/>
      <c r="C214" s="83"/>
      <c r="D214" s="83"/>
      <c r="E214" s="83"/>
      <c r="F214" s="83"/>
      <c r="G214" s="83"/>
      <c r="H214" s="77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</row>
    <row r="215" spans="2:25" ht="12.75" customHeight="1" x14ac:dyDescent="0.2">
      <c r="B215" s="86"/>
      <c r="C215" s="83"/>
      <c r="D215" s="83"/>
      <c r="E215" s="83"/>
      <c r="F215" s="83"/>
      <c r="G215" s="83"/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</row>
    <row r="216" spans="2:25" ht="12.75" customHeight="1" x14ac:dyDescent="0.2">
      <c r="B216" s="86"/>
      <c r="C216" s="83"/>
      <c r="D216" s="83"/>
      <c r="E216" s="83"/>
      <c r="F216" s="83"/>
      <c r="G216" s="83"/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</row>
    <row r="217" spans="2:25" ht="12.75" customHeight="1" x14ac:dyDescent="0.2">
      <c r="B217" s="86"/>
      <c r="C217" s="83"/>
      <c r="D217" s="83"/>
      <c r="E217" s="83"/>
      <c r="F217" s="83"/>
      <c r="G217" s="83"/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</row>
    <row r="218" spans="2:25" ht="12.75" customHeight="1" x14ac:dyDescent="0.2">
      <c r="B218" s="86"/>
      <c r="C218" s="83"/>
      <c r="D218" s="83"/>
      <c r="E218" s="83"/>
      <c r="F218" s="83"/>
      <c r="G218" s="83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</row>
    <row r="219" spans="2:25" ht="12.75" customHeight="1" x14ac:dyDescent="0.2">
      <c r="B219" s="86"/>
      <c r="C219" s="83"/>
      <c r="D219" s="83"/>
      <c r="E219" s="83"/>
      <c r="F219" s="83"/>
      <c r="G219" s="83"/>
      <c r="H219" s="77"/>
      <c r="I219" s="77"/>
      <c r="J219" s="77"/>
      <c r="K219" s="7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</row>
    <row r="220" spans="2:25" ht="12.75" customHeight="1" x14ac:dyDescent="0.2">
      <c r="B220" s="86"/>
      <c r="C220" s="83"/>
      <c r="D220" s="83"/>
      <c r="E220" s="83"/>
      <c r="F220" s="83"/>
      <c r="G220" s="83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</row>
    <row r="221" spans="2:25" ht="12.75" customHeight="1" x14ac:dyDescent="0.2">
      <c r="B221" s="86"/>
      <c r="C221" s="83"/>
      <c r="D221" s="83"/>
      <c r="E221" s="83"/>
      <c r="F221" s="83"/>
      <c r="G221" s="83"/>
      <c r="H221" s="77"/>
      <c r="I221" s="77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</row>
    <row r="222" spans="2:25" ht="12.75" customHeight="1" x14ac:dyDescent="0.2">
      <c r="B222" s="86"/>
      <c r="C222" s="83"/>
      <c r="D222" s="83"/>
      <c r="E222" s="83"/>
      <c r="F222" s="83"/>
      <c r="G222" s="83"/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</row>
    <row r="223" spans="2:25" ht="12.75" customHeight="1" x14ac:dyDescent="0.2">
      <c r="B223" s="87"/>
      <c r="C223" s="83"/>
      <c r="D223" s="83"/>
      <c r="E223" s="83"/>
      <c r="F223" s="83"/>
      <c r="G223" s="83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</row>
    <row r="224" spans="2:25" ht="12.75" customHeight="1" x14ac:dyDescent="0.2">
      <c r="B224" s="87"/>
      <c r="C224" s="83"/>
      <c r="D224" s="83"/>
      <c r="E224" s="83"/>
      <c r="F224" s="83"/>
      <c r="G224" s="83"/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</row>
    <row r="225" spans="2:25" ht="12.75" customHeight="1" x14ac:dyDescent="0.2">
      <c r="B225" s="87"/>
      <c r="C225" s="83"/>
      <c r="D225" s="83"/>
      <c r="E225" s="83"/>
      <c r="F225" s="83"/>
      <c r="G225" s="83"/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</row>
    <row r="226" spans="2:25" ht="12.75" customHeight="1" x14ac:dyDescent="0.2">
      <c r="B226" s="87"/>
      <c r="C226" s="83"/>
      <c r="D226" s="83"/>
      <c r="E226" s="83"/>
      <c r="F226" s="83"/>
      <c r="G226" s="83"/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</row>
    <row r="227" spans="2:25" ht="12.75" customHeight="1" x14ac:dyDescent="0.2">
      <c r="B227" s="87"/>
      <c r="C227" s="83"/>
      <c r="D227" s="83"/>
      <c r="E227" s="83"/>
      <c r="F227" s="83"/>
      <c r="G227" s="83"/>
      <c r="H227" s="77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</row>
    <row r="228" spans="2:25" ht="12.75" customHeight="1" x14ac:dyDescent="0.2">
      <c r="B228" s="87"/>
      <c r="C228" s="83"/>
      <c r="D228" s="83"/>
      <c r="E228" s="83"/>
      <c r="F228" s="83"/>
      <c r="G228" s="83"/>
      <c r="H228" s="77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</row>
    <row r="229" spans="2:25" ht="12.75" customHeight="1" x14ac:dyDescent="0.2">
      <c r="B229" s="87"/>
      <c r="C229" s="83"/>
      <c r="D229" s="83"/>
      <c r="E229" s="83"/>
      <c r="F229" s="83"/>
      <c r="G229" s="83"/>
      <c r="H229" s="77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</row>
    <row r="230" spans="2:25" ht="12.75" customHeight="1" x14ac:dyDescent="0.2">
      <c r="B230" s="87"/>
      <c r="C230" s="83"/>
      <c r="D230" s="83"/>
      <c r="E230" s="83"/>
      <c r="F230" s="83"/>
      <c r="G230" s="83"/>
      <c r="H230" s="77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</row>
    <row r="231" spans="2:25" ht="12.75" customHeight="1" x14ac:dyDescent="0.2">
      <c r="B231" s="87"/>
      <c r="C231" s="83"/>
      <c r="D231" s="83"/>
      <c r="E231" s="83"/>
      <c r="F231" s="83"/>
      <c r="G231" s="83"/>
      <c r="H231" s="77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</row>
    <row r="232" spans="2:25" ht="12.75" customHeight="1" x14ac:dyDescent="0.2">
      <c r="B232" s="87"/>
      <c r="C232" s="83"/>
      <c r="D232" s="83"/>
      <c r="E232" s="83"/>
      <c r="F232" s="83"/>
      <c r="G232" s="83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</row>
    <row r="233" spans="2:25" ht="12.75" customHeight="1" x14ac:dyDescent="0.2">
      <c r="B233" s="87"/>
      <c r="C233" s="83"/>
      <c r="D233" s="83"/>
      <c r="E233" s="83"/>
      <c r="F233" s="83"/>
      <c r="G233" s="83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</row>
    <row r="234" spans="2:25" ht="12.75" customHeight="1" x14ac:dyDescent="0.2">
      <c r="B234" s="87"/>
      <c r="C234" s="83"/>
      <c r="D234" s="83"/>
      <c r="E234" s="83"/>
      <c r="F234" s="83"/>
      <c r="G234" s="83"/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</row>
    <row r="235" spans="2:25" ht="12.75" customHeight="1" x14ac:dyDescent="0.2">
      <c r="B235" s="87"/>
      <c r="C235" s="83"/>
      <c r="D235" s="83"/>
      <c r="E235" s="83"/>
      <c r="F235" s="83"/>
      <c r="G235" s="83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</row>
    <row r="236" spans="2:25" ht="12.75" customHeight="1" x14ac:dyDescent="0.2">
      <c r="B236" s="87"/>
      <c r="C236" s="83"/>
      <c r="D236" s="83"/>
      <c r="E236" s="83"/>
      <c r="F236" s="83"/>
      <c r="G236" s="83"/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</row>
    <row r="237" spans="2:25" ht="12.75" customHeight="1" x14ac:dyDescent="0.2">
      <c r="B237" s="87"/>
      <c r="C237" s="83"/>
      <c r="D237" s="83"/>
      <c r="E237" s="83"/>
      <c r="F237" s="83"/>
      <c r="G237" s="83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</row>
    <row r="238" spans="2:25" ht="12.75" customHeight="1" x14ac:dyDescent="0.2">
      <c r="B238" s="87"/>
      <c r="C238" s="83"/>
      <c r="D238" s="83"/>
      <c r="E238" s="83"/>
      <c r="F238" s="83"/>
      <c r="G238" s="83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</row>
    <row r="239" spans="2:25" ht="12.75" customHeight="1" x14ac:dyDescent="0.2">
      <c r="B239" s="87"/>
      <c r="C239" s="83"/>
      <c r="D239" s="83"/>
      <c r="E239" s="83"/>
      <c r="F239" s="83"/>
      <c r="G239" s="83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</row>
    <row r="240" spans="2:25" ht="12.75" customHeight="1" x14ac:dyDescent="0.2">
      <c r="B240" s="87"/>
      <c r="C240" s="83"/>
      <c r="D240" s="83"/>
      <c r="E240" s="83"/>
      <c r="F240" s="83"/>
      <c r="G240" s="83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</row>
    <row r="241" spans="2:25" ht="12.75" customHeight="1" x14ac:dyDescent="0.2">
      <c r="B241" s="87"/>
      <c r="C241" s="83"/>
      <c r="D241" s="83"/>
      <c r="E241" s="83"/>
      <c r="F241" s="83"/>
      <c r="G241" s="83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</row>
    <row r="242" spans="2:25" ht="12.75" customHeight="1" x14ac:dyDescent="0.2">
      <c r="B242" s="87"/>
      <c r="C242" s="83"/>
      <c r="D242" s="83"/>
      <c r="E242" s="83"/>
      <c r="F242" s="83"/>
      <c r="G242" s="83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</row>
    <row r="243" spans="2:25" ht="12.75" customHeight="1" x14ac:dyDescent="0.2">
      <c r="B243" s="87"/>
      <c r="C243" s="83"/>
      <c r="D243" s="83"/>
      <c r="E243" s="83"/>
      <c r="F243" s="83"/>
      <c r="G243" s="83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</row>
    <row r="244" spans="2:25" ht="12.75" customHeight="1" x14ac:dyDescent="0.2">
      <c r="B244" s="87"/>
      <c r="C244" s="83"/>
      <c r="D244" s="83"/>
      <c r="E244" s="83"/>
      <c r="F244" s="83"/>
      <c r="G244" s="83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</row>
    <row r="245" spans="2:25" ht="12.75" customHeight="1" x14ac:dyDescent="0.2">
      <c r="B245" s="87"/>
      <c r="C245" s="83"/>
      <c r="D245" s="83"/>
      <c r="E245" s="83"/>
      <c r="F245" s="83"/>
      <c r="G245" s="83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</row>
    <row r="246" spans="2:25" ht="12.75" customHeight="1" x14ac:dyDescent="0.2">
      <c r="B246" s="87"/>
      <c r="C246" s="83"/>
      <c r="D246" s="83"/>
      <c r="E246" s="83"/>
      <c r="F246" s="83"/>
      <c r="G246" s="83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</row>
    <row r="247" spans="2:25" ht="12.75" customHeight="1" x14ac:dyDescent="0.2">
      <c r="B247" s="87"/>
      <c r="C247" s="83"/>
      <c r="D247" s="83"/>
      <c r="E247" s="83"/>
      <c r="F247" s="83"/>
      <c r="G247" s="83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</row>
    <row r="248" spans="2:25" ht="12.75" customHeight="1" x14ac:dyDescent="0.2">
      <c r="B248" s="87"/>
      <c r="C248" s="83"/>
      <c r="D248" s="83"/>
      <c r="E248" s="83"/>
      <c r="F248" s="83"/>
      <c r="G248" s="83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</row>
    <row r="249" spans="2:25" ht="12.75" customHeight="1" x14ac:dyDescent="0.2">
      <c r="B249" s="87"/>
      <c r="C249" s="83"/>
      <c r="D249" s="83"/>
      <c r="E249" s="83"/>
      <c r="F249" s="83"/>
      <c r="G249" s="83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</row>
    <row r="250" spans="2:25" ht="12.75" customHeight="1" x14ac:dyDescent="0.2">
      <c r="B250" s="87"/>
      <c r="C250" s="83"/>
      <c r="D250" s="83"/>
      <c r="E250" s="83"/>
      <c r="F250" s="83"/>
      <c r="G250" s="83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</row>
    <row r="251" spans="2:25" ht="12.75" customHeight="1" x14ac:dyDescent="0.2">
      <c r="B251" s="87"/>
      <c r="C251" s="83"/>
      <c r="D251" s="83"/>
      <c r="E251" s="83"/>
      <c r="F251" s="83"/>
      <c r="G251" s="83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</row>
    <row r="252" spans="2:25" ht="12.75" customHeight="1" x14ac:dyDescent="0.2">
      <c r="B252" s="87"/>
      <c r="C252" s="83"/>
      <c r="D252" s="83"/>
      <c r="E252" s="83"/>
      <c r="F252" s="83"/>
      <c r="G252" s="83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</row>
    <row r="253" spans="2:25" ht="12.75" customHeight="1" x14ac:dyDescent="0.2">
      <c r="B253" s="87"/>
      <c r="C253" s="83"/>
      <c r="D253" s="83"/>
      <c r="E253" s="83"/>
      <c r="F253" s="83"/>
      <c r="G253" s="83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</row>
    <row r="254" spans="2:25" ht="12.75" customHeight="1" x14ac:dyDescent="0.2">
      <c r="B254" s="87"/>
      <c r="C254" s="83"/>
      <c r="D254" s="83"/>
      <c r="E254" s="83"/>
      <c r="F254" s="83"/>
      <c r="G254" s="83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</row>
    <row r="255" spans="2:25" ht="12.75" customHeight="1" x14ac:dyDescent="0.2">
      <c r="B255" s="87"/>
      <c r="C255" s="83"/>
      <c r="D255" s="83"/>
      <c r="E255" s="83"/>
      <c r="F255" s="83"/>
      <c r="G255" s="83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</row>
    <row r="256" spans="2:25" ht="12.75" customHeight="1" x14ac:dyDescent="0.2">
      <c r="B256" s="87"/>
      <c r="C256" s="83"/>
      <c r="D256" s="83"/>
      <c r="E256" s="83"/>
      <c r="F256" s="83"/>
      <c r="G256" s="83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</row>
    <row r="257" spans="2:25" ht="12.75" customHeight="1" x14ac:dyDescent="0.2">
      <c r="B257" s="87"/>
      <c r="C257" s="83"/>
      <c r="D257" s="83"/>
      <c r="E257" s="83"/>
      <c r="F257" s="83"/>
      <c r="G257" s="83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</row>
    <row r="258" spans="2:25" ht="12.75" customHeight="1" x14ac:dyDescent="0.2">
      <c r="B258" s="87"/>
      <c r="C258" s="83"/>
      <c r="D258" s="83"/>
      <c r="E258" s="83"/>
      <c r="F258" s="83"/>
      <c r="G258" s="83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</row>
    <row r="259" spans="2:25" ht="12.75" customHeight="1" x14ac:dyDescent="0.2">
      <c r="B259" s="87"/>
      <c r="C259" s="83"/>
      <c r="D259" s="83"/>
      <c r="E259" s="83"/>
      <c r="F259" s="83"/>
      <c r="G259" s="83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</row>
    <row r="260" spans="2:25" ht="12.75" customHeight="1" x14ac:dyDescent="0.2">
      <c r="B260" s="87"/>
      <c r="C260" s="83"/>
      <c r="D260" s="83"/>
      <c r="E260" s="83"/>
      <c r="F260" s="83"/>
      <c r="G260" s="83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</row>
    <row r="261" spans="2:25" ht="12.75" customHeight="1" x14ac:dyDescent="0.2">
      <c r="B261" s="87"/>
      <c r="C261" s="83"/>
      <c r="D261" s="83"/>
      <c r="E261" s="83"/>
      <c r="F261" s="83"/>
      <c r="G261" s="83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</row>
    <row r="262" spans="2:25" ht="12.75" customHeight="1" x14ac:dyDescent="0.2">
      <c r="B262" s="87"/>
      <c r="C262" s="83"/>
      <c r="D262" s="83"/>
      <c r="E262" s="83"/>
      <c r="F262" s="83"/>
      <c r="G262" s="83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</row>
    <row r="263" spans="2:25" ht="12.75" customHeight="1" x14ac:dyDescent="0.2">
      <c r="B263" s="87"/>
      <c r="C263" s="83"/>
      <c r="D263" s="83"/>
      <c r="E263" s="83"/>
      <c r="F263" s="83"/>
      <c r="G263" s="83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</row>
    <row r="264" spans="2:25" ht="12.75" customHeight="1" x14ac:dyDescent="0.2">
      <c r="B264" s="87"/>
      <c r="C264" s="83"/>
      <c r="D264" s="83"/>
      <c r="E264" s="83"/>
      <c r="F264" s="83"/>
      <c r="G264" s="83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</row>
    <row r="265" spans="2:25" ht="15.75" customHeight="1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</row>
    <row r="266" spans="2:25" ht="15.75" customHeight="1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</row>
    <row r="267" spans="2:25" ht="15.75" customHeight="1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</row>
    <row r="268" spans="2:25" ht="15.75" customHeight="1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</row>
    <row r="269" spans="2:25" ht="15.75" customHeight="1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</row>
    <row r="270" spans="2:25" ht="15.75" customHeight="1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</row>
    <row r="271" spans="2:25" ht="15.75" customHeight="1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</row>
    <row r="272" spans="2:25" ht="15.75" customHeight="1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</row>
    <row r="273" spans="2:25" ht="15.75" customHeight="1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</row>
    <row r="274" spans="2:25" ht="15.75" customHeight="1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</row>
    <row r="275" spans="2:25" ht="15.75" customHeight="1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</row>
    <row r="276" spans="2:25" ht="15.75" customHeight="1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</row>
    <row r="277" spans="2:25" ht="15.75" customHeight="1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</row>
    <row r="278" spans="2:25" ht="15.75" customHeight="1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</row>
    <row r="279" spans="2:25" ht="15.75" customHeight="1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</row>
    <row r="280" spans="2:25" ht="15.75" customHeight="1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</row>
    <row r="281" spans="2:25" ht="15.75" customHeight="1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</row>
    <row r="282" spans="2:25" ht="15.75" customHeight="1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</row>
    <row r="283" spans="2:25" ht="15.75" customHeight="1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</row>
    <row r="284" spans="2:25" ht="15.75" customHeight="1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</row>
    <row r="285" spans="2:25" ht="15.75" customHeight="1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</row>
    <row r="286" spans="2:25" ht="15.75" customHeight="1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</row>
    <row r="287" spans="2:25" ht="15.75" customHeight="1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</row>
    <row r="288" spans="2:25" ht="15.75" customHeight="1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</row>
    <row r="289" spans="2:25" ht="15.75" customHeight="1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</row>
    <row r="290" spans="2:25" ht="15.75" customHeight="1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</row>
    <row r="291" spans="2:25" ht="15.75" customHeight="1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</row>
    <row r="292" spans="2:25" ht="15.75" customHeight="1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</row>
    <row r="293" spans="2:25" ht="15.75" customHeight="1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</row>
    <row r="294" spans="2:25" ht="15.75" customHeight="1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</row>
    <row r="295" spans="2:25" ht="15.75" customHeight="1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</row>
    <row r="296" spans="2:25" ht="15.75" customHeight="1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</row>
    <row r="297" spans="2:25" ht="15.75" customHeight="1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</row>
    <row r="298" spans="2:25" ht="15.75" customHeight="1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</row>
    <row r="299" spans="2:25" ht="15.75" customHeight="1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</row>
    <row r="300" spans="2:25" ht="15.75" customHeight="1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</row>
    <row r="301" spans="2:25" ht="15.75" customHeight="1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</row>
    <row r="302" spans="2:25" ht="15.75" customHeight="1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</row>
    <row r="303" spans="2:25" ht="15.75" customHeight="1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</row>
    <row r="304" spans="2:25" ht="15.75" customHeight="1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</row>
    <row r="305" spans="2:25" ht="15.75" customHeight="1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</row>
    <row r="306" spans="2:25" ht="15.75" customHeight="1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</row>
    <row r="307" spans="2:25" ht="15.75" customHeight="1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</row>
    <row r="308" spans="2:25" ht="15.75" customHeight="1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</row>
    <row r="309" spans="2:25" ht="15.75" customHeight="1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</row>
    <row r="310" spans="2:25" ht="15.75" customHeight="1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</row>
    <row r="311" spans="2:25" ht="15.75" customHeight="1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</row>
    <row r="312" spans="2:25" ht="15.75" customHeight="1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</row>
    <row r="313" spans="2:25" ht="15.75" customHeight="1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</row>
    <row r="314" spans="2:25" ht="15.75" customHeight="1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</row>
    <row r="315" spans="2:25" ht="15.75" customHeight="1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</row>
    <row r="316" spans="2:25" ht="15.75" customHeight="1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</row>
    <row r="317" spans="2:25" ht="15.75" customHeight="1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</row>
    <row r="318" spans="2:25" ht="15.75" customHeight="1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</row>
    <row r="319" spans="2:25" ht="15.75" customHeight="1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</row>
    <row r="320" spans="2:25" ht="15.75" customHeight="1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</row>
    <row r="321" spans="2:25" ht="15.75" customHeight="1" x14ac:dyDescent="0.2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</row>
    <row r="322" spans="2:25" ht="15.75" customHeight="1" x14ac:dyDescent="0.2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</row>
    <row r="323" spans="2:25" ht="15.75" customHeight="1" x14ac:dyDescent="0.2"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</row>
    <row r="324" spans="2:25" ht="15.75" customHeight="1" x14ac:dyDescent="0.2">
      <c r="B324" s="77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</row>
    <row r="325" spans="2:25" ht="15.75" customHeight="1" x14ac:dyDescent="0.2">
      <c r="B325" s="77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</row>
    <row r="326" spans="2:25" ht="15.75" customHeight="1" x14ac:dyDescent="0.2">
      <c r="B326" s="77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</row>
    <row r="327" spans="2:25" ht="15.75" customHeight="1" x14ac:dyDescent="0.2">
      <c r="B327" s="77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</row>
    <row r="328" spans="2:25" ht="15.75" customHeight="1" x14ac:dyDescent="0.2">
      <c r="B328" s="77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</row>
    <row r="329" spans="2:25" ht="15.75" customHeight="1" x14ac:dyDescent="0.2">
      <c r="B329" s="77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</row>
    <row r="330" spans="2:25" ht="15.75" customHeight="1" x14ac:dyDescent="0.2">
      <c r="B330" s="77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</row>
    <row r="331" spans="2:25" ht="15.75" customHeight="1" x14ac:dyDescent="0.2">
      <c r="B331" s="77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</row>
    <row r="332" spans="2:25" ht="15.75" customHeight="1" x14ac:dyDescent="0.2">
      <c r="B332" s="77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</row>
    <row r="333" spans="2:25" ht="15.75" customHeight="1" x14ac:dyDescent="0.2">
      <c r="B333" s="77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</row>
    <row r="334" spans="2:25" ht="15.75" customHeight="1" x14ac:dyDescent="0.2">
      <c r="B334" s="77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</row>
    <row r="335" spans="2:25" ht="15.75" customHeight="1" x14ac:dyDescent="0.2">
      <c r="B335" s="77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</row>
    <row r="336" spans="2:25" ht="15.75" customHeight="1" x14ac:dyDescent="0.2">
      <c r="B336" s="77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</row>
    <row r="337" spans="2:25" ht="15.75" customHeight="1" x14ac:dyDescent="0.2">
      <c r="B337" s="77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</row>
    <row r="338" spans="2:25" ht="15.75" customHeight="1" x14ac:dyDescent="0.2">
      <c r="B338" s="77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</row>
    <row r="339" spans="2:25" ht="15.75" customHeight="1" x14ac:dyDescent="0.2">
      <c r="B339" s="77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</row>
    <row r="340" spans="2:25" ht="15.75" customHeight="1" x14ac:dyDescent="0.2">
      <c r="B340" s="77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</row>
    <row r="341" spans="2:25" ht="15.75" customHeight="1" x14ac:dyDescent="0.2">
      <c r="B341" s="77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</row>
    <row r="342" spans="2:25" ht="15.75" customHeight="1" x14ac:dyDescent="0.2">
      <c r="B342" s="77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</row>
    <row r="343" spans="2:25" ht="15.75" customHeight="1" x14ac:dyDescent="0.2">
      <c r="B343" s="77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</row>
    <row r="344" spans="2:25" ht="15.75" customHeight="1" x14ac:dyDescent="0.2">
      <c r="B344" s="77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</row>
    <row r="345" spans="2:25" ht="15.75" customHeight="1" x14ac:dyDescent="0.2">
      <c r="B345" s="77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</row>
    <row r="346" spans="2:25" ht="15.75" customHeight="1" x14ac:dyDescent="0.2">
      <c r="B346" s="77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</row>
    <row r="347" spans="2:25" ht="15.75" customHeight="1" x14ac:dyDescent="0.2">
      <c r="B347" s="77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</row>
    <row r="348" spans="2:25" ht="15.75" customHeight="1" x14ac:dyDescent="0.2">
      <c r="B348" s="77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</row>
    <row r="349" spans="2:25" ht="15.75" customHeight="1" x14ac:dyDescent="0.2">
      <c r="B349" s="77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</row>
    <row r="350" spans="2:25" ht="15.75" customHeight="1" x14ac:dyDescent="0.2">
      <c r="B350" s="77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</row>
    <row r="351" spans="2:25" ht="15.75" customHeight="1" x14ac:dyDescent="0.2">
      <c r="B351" s="77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</row>
    <row r="352" spans="2:25" ht="15.75" customHeight="1" x14ac:dyDescent="0.2">
      <c r="B352" s="77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</row>
    <row r="353" spans="2:25" ht="15.75" customHeight="1" x14ac:dyDescent="0.2">
      <c r="B353" s="77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</row>
    <row r="354" spans="2:25" ht="15.75" customHeight="1" x14ac:dyDescent="0.2">
      <c r="B354" s="77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</row>
    <row r="355" spans="2:25" ht="15.75" customHeight="1" x14ac:dyDescent="0.2">
      <c r="B355" s="77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</row>
    <row r="356" spans="2:25" ht="15.75" customHeight="1" x14ac:dyDescent="0.2"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</row>
    <row r="357" spans="2:25" ht="15.75" customHeight="1" x14ac:dyDescent="0.2">
      <c r="B357" s="77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</row>
    <row r="358" spans="2:25" ht="15.75" customHeight="1" x14ac:dyDescent="0.2">
      <c r="B358" s="77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</row>
    <row r="359" spans="2:25" ht="15.75" customHeight="1" x14ac:dyDescent="0.2">
      <c r="B359" s="77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</row>
    <row r="360" spans="2:25" ht="15.75" customHeight="1" x14ac:dyDescent="0.2">
      <c r="B360" s="77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</row>
    <row r="361" spans="2:25" ht="15.75" customHeight="1" x14ac:dyDescent="0.2">
      <c r="B361" s="77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</row>
    <row r="362" spans="2:25" ht="15.75" customHeight="1" x14ac:dyDescent="0.2">
      <c r="B362" s="77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</row>
    <row r="363" spans="2:25" ht="15.75" customHeight="1" x14ac:dyDescent="0.2">
      <c r="B363" s="77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</row>
    <row r="364" spans="2:25" ht="15.75" customHeight="1" x14ac:dyDescent="0.2">
      <c r="B364" s="77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</row>
    <row r="365" spans="2:25" ht="15.75" customHeight="1" x14ac:dyDescent="0.2"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</row>
    <row r="366" spans="2:25" ht="15.75" customHeight="1" x14ac:dyDescent="0.2">
      <c r="B366" s="77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</row>
    <row r="367" spans="2:25" ht="15.75" customHeight="1" x14ac:dyDescent="0.2">
      <c r="B367" s="77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</row>
    <row r="368" spans="2:25" ht="15.75" customHeight="1" x14ac:dyDescent="0.2">
      <c r="B368" s="77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</row>
    <row r="369" spans="2:25" ht="15.75" customHeight="1" x14ac:dyDescent="0.2">
      <c r="B369" s="77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</row>
    <row r="370" spans="2:25" ht="15.75" customHeight="1" x14ac:dyDescent="0.2">
      <c r="B370" s="77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</row>
    <row r="371" spans="2:25" ht="15.75" customHeight="1" x14ac:dyDescent="0.2">
      <c r="B371" s="77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</row>
    <row r="372" spans="2:25" ht="15.75" customHeight="1" x14ac:dyDescent="0.2">
      <c r="B372" s="77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</row>
    <row r="373" spans="2:25" ht="15.75" customHeight="1" x14ac:dyDescent="0.2"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</row>
    <row r="374" spans="2:25" ht="15.75" customHeight="1" x14ac:dyDescent="0.2">
      <c r="B374" s="77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</row>
    <row r="375" spans="2:25" ht="15.75" customHeight="1" x14ac:dyDescent="0.2">
      <c r="B375" s="77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</row>
    <row r="376" spans="2:25" ht="15.75" customHeight="1" x14ac:dyDescent="0.2">
      <c r="B376" s="77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</row>
    <row r="377" spans="2:25" ht="15.75" customHeight="1" x14ac:dyDescent="0.2"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</row>
    <row r="378" spans="2:25" ht="15.75" customHeight="1" x14ac:dyDescent="0.2">
      <c r="B378" s="77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</row>
    <row r="379" spans="2:25" ht="15.75" customHeight="1" x14ac:dyDescent="0.2">
      <c r="B379" s="77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</row>
    <row r="380" spans="2:25" ht="15.75" customHeight="1" x14ac:dyDescent="0.2">
      <c r="B380" s="77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</row>
    <row r="381" spans="2:25" ht="15.75" customHeight="1" x14ac:dyDescent="0.2">
      <c r="B381" s="77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</row>
    <row r="382" spans="2:25" ht="15.75" customHeight="1" x14ac:dyDescent="0.2">
      <c r="B382" s="77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</row>
    <row r="383" spans="2:25" ht="15.75" customHeight="1" x14ac:dyDescent="0.2">
      <c r="B383" s="77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</row>
    <row r="384" spans="2:25" ht="15.75" customHeight="1" x14ac:dyDescent="0.2">
      <c r="B384" s="77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</row>
    <row r="385" spans="2:25" ht="15.75" customHeight="1" x14ac:dyDescent="0.2">
      <c r="B385" s="77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</row>
    <row r="386" spans="2:25" ht="15.75" customHeight="1" x14ac:dyDescent="0.2">
      <c r="B386" s="77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</row>
    <row r="387" spans="2:25" ht="15.75" customHeight="1" x14ac:dyDescent="0.2">
      <c r="B387" s="77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</row>
    <row r="388" spans="2:25" ht="15.75" customHeight="1" x14ac:dyDescent="0.2">
      <c r="B388" s="77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</row>
    <row r="389" spans="2:25" ht="15.75" customHeight="1" x14ac:dyDescent="0.2">
      <c r="B389" s="77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</row>
    <row r="390" spans="2:25" ht="15.75" customHeight="1" x14ac:dyDescent="0.2">
      <c r="B390" s="77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</row>
    <row r="391" spans="2:25" ht="15.75" customHeight="1" x14ac:dyDescent="0.2">
      <c r="B391" s="77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</row>
    <row r="392" spans="2:25" ht="15.75" customHeight="1" x14ac:dyDescent="0.2">
      <c r="B392" s="77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</row>
    <row r="393" spans="2:25" ht="15.75" customHeight="1" x14ac:dyDescent="0.2">
      <c r="B393" s="77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</row>
    <row r="394" spans="2:25" ht="15.75" customHeight="1" x14ac:dyDescent="0.2">
      <c r="B394" s="77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</row>
    <row r="395" spans="2:25" ht="15.75" customHeight="1" x14ac:dyDescent="0.2">
      <c r="B395" s="77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</row>
    <row r="396" spans="2:25" ht="15.75" customHeight="1" x14ac:dyDescent="0.2">
      <c r="B396" s="77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</row>
    <row r="397" spans="2:25" ht="15.75" customHeight="1" x14ac:dyDescent="0.2">
      <c r="B397" s="77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</row>
    <row r="398" spans="2:25" ht="15.75" customHeight="1" x14ac:dyDescent="0.2">
      <c r="B398" s="77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</row>
    <row r="399" spans="2:25" ht="15.75" customHeight="1" x14ac:dyDescent="0.2">
      <c r="B399" s="77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</row>
    <row r="400" spans="2:25" ht="15.75" customHeight="1" x14ac:dyDescent="0.2">
      <c r="B400" s="77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</row>
    <row r="401" spans="2:25" ht="15.75" customHeight="1" x14ac:dyDescent="0.2"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</row>
    <row r="402" spans="2:25" ht="15.75" customHeight="1" x14ac:dyDescent="0.2">
      <c r="B402" s="77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</row>
    <row r="403" spans="2:25" ht="15.75" customHeight="1" x14ac:dyDescent="0.2">
      <c r="B403" s="77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</row>
    <row r="404" spans="2:25" ht="15.75" customHeight="1" x14ac:dyDescent="0.2"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</row>
    <row r="405" spans="2:25" ht="15.75" customHeight="1" x14ac:dyDescent="0.2">
      <c r="B405" s="77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</row>
    <row r="406" spans="2:25" ht="15.75" customHeight="1" x14ac:dyDescent="0.2"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</row>
    <row r="407" spans="2:25" ht="15.75" customHeight="1" x14ac:dyDescent="0.2">
      <c r="B407" s="77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</row>
    <row r="408" spans="2:25" ht="15.75" customHeight="1" x14ac:dyDescent="0.2">
      <c r="B408" s="77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</row>
    <row r="409" spans="2:25" ht="15.75" customHeight="1" x14ac:dyDescent="0.2">
      <c r="B409" s="77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</row>
    <row r="410" spans="2:25" ht="15.75" customHeight="1" x14ac:dyDescent="0.2"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</row>
    <row r="411" spans="2:25" ht="15.75" customHeight="1" x14ac:dyDescent="0.2"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</row>
    <row r="412" spans="2:25" ht="15.75" customHeight="1" x14ac:dyDescent="0.2"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</row>
    <row r="413" spans="2:25" ht="15.75" customHeight="1" x14ac:dyDescent="0.2">
      <c r="B413" s="77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</row>
    <row r="414" spans="2:25" ht="15.75" customHeight="1" x14ac:dyDescent="0.2">
      <c r="B414" s="77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</row>
    <row r="415" spans="2:25" ht="15.75" customHeight="1" x14ac:dyDescent="0.2">
      <c r="B415" s="77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</row>
    <row r="416" spans="2:25" ht="15.75" customHeight="1" x14ac:dyDescent="0.2">
      <c r="B416" s="77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</row>
    <row r="417" spans="2:25" ht="15.75" customHeight="1" x14ac:dyDescent="0.2">
      <c r="B417" s="77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</row>
    <row r="418" spans="2:25" ht="15.75" customHeight="1" x14ac:dyDescent="0.2">
      <c r="B418" s="77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</row>
    <row r="419" spans="2:25" ht="15.75" customHeight="1" x14ac:dyDescent="0.2">
      <c r="B419" s="77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</row>
    <row r="420" spans="2:25" ht="15.75" customHeight="1" x14ac:dyDescent="0.2">
      <c r="B420" s="77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</row>
    <row r="421" spans="2:25" ht="15.75" customHeight="1" x14ac:dyDescent="0.2">
      <c r="B421" s="77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</row>
    <row r="422" spans="2:25" ht="15.75" customHeight="1" x14ac:dyDescent="0.2">
      <c r="B422" s="77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</row>
    <row r="423" spans="2:25" ht="15.75" customHeight="1" x14ac:dyDescent="0.2">
      <c r="B423" s="77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</row>
    <row r="424" spans="2:25" ht="15.75" customHeight="1" x14ac:dyDescent="0.2">
      <c r="B424" s="77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</row>
    <row r="425" spans="2:25" ht="15.75" customHeight="1" x14ac:dyDescent="0.2">
      <c r="B425" s="77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</row>
    <row r="426" spans="2:25" ht="15.75" customHeight="1" x14ac:dyDescent="0.2">
      <c r="B426" s="77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</row>
    <row r="427" spans="2:25" ht="15.75" customHeight="1" x14ac:dyDescent="0.2">
      <c r="B427" s="77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</row>
    <row r="428" spans="2:25" ht="15.75" customHeight="1" x14ac:dyDescent="0.2">
      <c r="B428" s="77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</row>
    <row r="429" spans="2:25" ht="15.75" customHeight="1" x14ac:dyDescent="0.2">
      <c r="B429" s="77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</row>
    <row r="430" spans="2:25" ht="15.75" customHeight="1" x14ac:dyDescent="0.2">
      <c r="B430" s="77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</row>
    <row r="431" spans="2:25" ht="15.75" customHeight="1" x14ac:dyDescent="0.2">
      <c r="B431" s="77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</row>
    <row r="432" spans="2:25" ht="15.75" customHeight="1" x14ac:dyDescent="0.2">
      <c r="B432" s="77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</row>
    <row r="433" spans="2:25" ht="15.75" customHeight="1" x14ac:dyDescent="0.2">
      <c r="B433" s="77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</row>
    <row r="434" spans="2:25" ht="15.75" customHeight="1" x14ac:dyDescent="0.2">
      <c r="B434" s="77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</row>
    <row r="435" spans="2:25" ht="15.75" customHeight="1" x14ac:dyDescent="0.2">
      <c r="B435" s="77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</row>
    <row r="436" spans="2:25" ht="15.75" customHeight="1" x14ac:dyDescent="0.2">
      <c r="B436" s="77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</row>
    <row r="437" spans="2:25" ht="15.75" customHeight="1" x14ac:dyDescent="0.2">
      <c r="B437" s="77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</row>
    <row r="438" spans="2:25" ht="15.75" customHeight="1" x14ac:dyDescent="0.2">
      <c r="B438" s="77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</row>
    <row r="439" spans="2:25" ht="15.75" customHeight="1" x14ac:dyDescent="0.2">
      <c r="B439" s="77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</row>
    <row r="440" spans="2:25" ht="15.75" customHeight="1" x14ac:dyDescent="0.2">
      <c r="B440" s="77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</row>
    <row r="441" spans="2:25" ht="15.75" customHeight="1" x14ac:dyDescent="0.2">
      <c r="B441" s="77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</row>
    <row r="442" spans="2:25" ht="15.75" customHeight="1" x14ac:dyDescent="0.2">
      <c r="B442" s="77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</row>
    <row r="443" spans="2:25" ht="15.75" customHeight="1" x14ac:dyDescent="0.2">
      <c r="B443" s="77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</row>
    <row r="444" spans="2:25" ht="15.75" customHeight="1" x14ac:dyDescent="0.2">
      <c r="B444" s="77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</row>
    <row r="445" spans="2:25" ht="15.75" customHeight="1" x14ac:dyDescent="0.2">
      <c r="B445" s="77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</row>
    <row r="446" spans="2:25" ht="15.75" customHeight="1" x14ac:dyDescent="0.2">
      <c r="B446" s="77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</row>
    <row r="447" spans="2:25" ht="15.75" customHeight="1" x14ac:dyDescent="0.2">
      <c r="B447" s="77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</row>
    <row r="448" spans="2:25" ht="15.75" customHeight="1" x14ac:dyDescent="0.2">
      <c r="B448" s="77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</row>
    <row r="449" spans="2:25" ht="15.75" customHeight="1" x14ac:dyDescent="0.2">
      <c r="B449" s="77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</row>
    <row r="450" spans="2:25" ht="15.75" customHeight="1" x14ac:dyDescent="0.2">
      <c r="B450" s="77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</row>
    <row r="451" spans="2:25" ht="15.75" customHeight="1" x14ac:dyDescent="0.2">
      <c r="B451" s="77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</row>
    <row r="452" spans="2:25" ht="15.75" customHeight="1" x14ac:dyDescent="0.2">
      <c r="B452" s="77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</row>
    <row r="453" spans="2:25" ht="15.75" customHeight="1" x14ac:dyDescent="0.2">
      <c r="B453" s="77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</row>
    <row r="454" spans="2:25" ht="15.75" customHeight="1" x14ac:dyDescent="0.2">
      <c r="B454" s="77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</row>
    <row r="455" spans="2:25" ht="15.75" customHeight="1" x14ac:dyDescent="0.2"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</row>
    <row r="456" spans="2:25" ht="15.75" customHeight="1" x14ac:dyDescent="0.2"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</row>
    <row r="457" spans="2:25" ht="15.75" customHeight="1" x14ac:dyDescent="0.2"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</row>
    <row r="458" spans="2:25" ht="15.75" customHeight="1" x14ac:dyDescent="0.2">
      <c r="B458" s="77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</row>
    <row r="459" spans="2:25" ht="15.75" customHeight="1" x14ac:dyDescent="0.2">
      <c r="B459" s="77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</row>
    <row r="460" spans="2:25" ht="15.75" customHeight="1" x14ac:dyDescent="0.2">
      <c r="B460" s="77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</row>
    <row r="461" spans="2:25" ht="15.75" customHeight="1" x14ac:dyDescent="0.2">
      <c r="B461" s="77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</row>
    <row r="462" spans="2:25" ht="15.75" customHeight="1" x14ac:dyDescent="0.2">
      <c r="B462" s="77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</row>
    <row r="463" spans="2:25" ht="15.75" customHeight="1" x14ac:dyDescent="0.2">
      <c r="B463" s="77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</row>
    <row r="464" spans="2:25" ht="15.75" customHeight="1" x14ac:dyDescent="0.2">
      <c r="B464" s="77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</row>
    <row r="465" spans="2:25" ht="15.75" customHeight="1" x14ac:dyDescent="0.2">
      <c r="B465" s="77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</row>
    <row r="466" spans="2:25" ht="15.75" customHeight="1" x14ac:dyDescent="0.2">
      <c r="B466" s="77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</row>
    <row r="467" spans="2:25" ht="15.75" customHeight="1" x14ac:dyDescent="0.2">
      <c r="B467" s="77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</row>
    <row r="468" spans="2:25" ht="15.75" customHeight="1" x14ac:dyDescent="0.2">
      <c r="B468" s="77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</row>
    <row r="469" spans="2:25" ht="15.75" customHeight="1" x14ac:dyDescent="0.2">
      <c r="B469" s="77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</row>
    <row r="470" spans="2:25" ht="15.75" customHeight="1" x14ac:dyDescent="0.2">
      <c r="B470" s="77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</row>
    <row r="471" spans="2:25" ht="15.75" customHeight="1" x14ac:dyDescent="0.2">
      <c r="B471" s="77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</row>
    <row r="472" spans="2:25" ht="15.75" customHeight="1" x14ac:dyDescent="0.2">
      <c r="B472" s="77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</row>
    <row r="473" spans="2:25" ht="15.75" customHeight="1" x14ac:dyDescent="0.2">
      <c r="B473" s="77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</row>
    <row r="474" spans="2:25" ht="15.75" customHeight="1" x14ac:dyDescent="0.2">
      <c r="B474" s="77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</row>
    <row r="475" spans="2:25" ht="15.75" customHeight="1" x14ac:dyDescent="0.2">
      <c r="B475" s="77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</row>
    <row r="476" spans="2:25" ht="15.75" customHeight="1" x14ac:dyDescent="0.2">
      <c r="B476" s="77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</row>
    <row r="477" spans="2:25" ht="15.75" customHeight="1" x14ac:dyDescent="0.2">
      <c r="B477" s="77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</row>
    <row r="478" spans="2:25" ht="15.75" customHeight="1" x14ac:dyDescent="0.2">
      <c r="B478" s="77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</row>
    <row r="479" spans="2:25" ht="15.75" customHeight="1" x14ac:dyDescent="0.2">
      <c r="B479" s="77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</row>
    <row r="480" spans="2:25" ht="15.75" customHeight="1" x14ac:dyDescent="0.2">
      <c r="B480" s="77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</row>
    <row r="481" spans="2:25" ht="15.75" customHeight="1" x14ac:dyDescent="0.2">
      <c r="B481" s="77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</row>
    <row r="482" spans="2:25" ht="15.75" customHeight="1" x14ac:dyDescent="0.2">
      <c r="B482" s="77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</row>
    <row r="483" spans="2:25" ht="15.75" customHeight="1" x14ac:dyDescent="0.2">
      <c r="B483" s="77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</row>
    <row r="484" spans="2:25" ht="15.75" customHeight="1" x14ac:dyDescent="0.2">
      <c r="B484" s="77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</row>
    <row r="485" spans="2:25" ht="15.75" customHeight="1" x14ac:dyDescent="0.2">
      <c r="B485" s="77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</row>
    <row r="486" spans="2:25" ht="15.75" customHeight="1" x14ac:dyDescent="0.2">
      <c r="B486" s="77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</row>
    <row r="487" spans="2:25" ht="15.75" customHeight="1" x14ac:dyDescent="0.2">
      <c r="B487" s="77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</row>
    <row r="488" spans="2:25" ht="15.75" customHeight="1" x14ac:dyDescent="0.2">
      <c r="B488" s="77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</row>
    <row r="489" spans="2:25" ht="15.75" customHeight="1" x14ac:dyDescent="0.2">
      <c r="B489" s="77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</row>
    <row r="490" spans="2:25" ht="15.75" customHeight="1" x14ac:dyDescent="0.2">
      <c r="B490" s="77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</row>
    <row r="491" spans="2:25" ht="15.75" customHeight="1" x14ac:dyDescent="0.2">
      <c r="B491" s="77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</row>
    <row r="492" spans="2:25" ht="15.75" customHeight="1" x14ac:dyDescent="0.2">
      <c r="B492" s="77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</row>
    <row r="493" spans="2:25" ht="15.75" customHeight="1" x14ac:dyDescent="0.2">
      <c r="B493" s="77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</row>
    <row r="494" spans="2:25" ht="15.75" customHeight="1" x14ac:dyDescent="0.2">
      <c r="B494" s="77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</row>
    <row r="495" spans="2:25" ht="15.75" customHeight="1" x14ac:dyDescent="0.2">
      <c r="B495" s="77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</row>
    <row r="496" spans="2:25" ht="15.75" customHeight="1" x14ac:dyDescent="0.2">
      <c r="B496" s="77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</row>
    <row r="497" spans="2:25" ht="15.75" customHeight="1" x14ac:dyDescent="0.2">
      <c r="B497" s="77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</row>
    <row r="498" spans="2:25" ht="15.75" customHeight="1" x14ac:dyDescent="0.2">
      <c r="B498" s="77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</row>
    <row r="499" spans="2:25" ht="15.75" customHeight="1" x14ac:dyDescent="0.2">
      <c r="B499" s="77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</row>
    <row r="500" spans="2:25" ht="15.75" customHeight="1" x14ac:dyDescent="0.2">
      <c r="B500" s="77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</row>
    <row r="501" spans="2:25" ht="15.75" customHeight="1" x14ac:dyDescent="0.2">
      <c r="B501" s="77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</row>
    <row r="502" spans="2:25" ht="15.75" customHeight="1" x14ac:dyDescent="0.2"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</row>
    <row r="503" spans="2:25" ht="15.75" customHeight="1" x14ac:dyDescent="0.2">
      <c r="B503" s="77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</row>
    <row r="504" spans="2:25" ht="15.75" customHeight="1" x14ac:dyDescent="0.2">
      <c r="B504" s="77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</row>
    <row r="505" spans="2:25" ht="15.75" customHeight="1" x14ac:dyDescent="0.2">
      <c r="B505" s="77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</row>
    <row r="506" spans="2:25" ht="15.75" customHeight="1" x14ac:dyDescent="0.2">
      <c r="B506" s="77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</row>
    <row r="507" spans="2:25" ht="15.75" customHeight="1" x14ac:dyDescent="0.2">
      <c r="B507" s="77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</row>
    <row r="508" spans="2:25" ht="15.75" customHeight="1" x14ac:dyDescent="0.2">
      <c r="B508" s="77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</row>
    <row r="509" spans="2:25" ht="15.75" customHeight="1" x14ac:dyDescent="0.2">
      <c r="B509" s="77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</row>
    <row r="510" spans="2:25" ht="15.75" customHeight="1" x14ac:dyDescent="0.2">
      <c r="B510" s="77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</row>
    <row r="511" spans="2:25" ht="15.75" customHeight="1" x14ac:dyDescent="0.2">
      <c r="B511" s="77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</row>
    <row r="512" spans="2:25" ht="15.75" customHeight="1" x14ac:dyDescent="0.2">
      <c r="B512" s="77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</row>
    <row r="513" spans="2:25" ht="15.75" customHeight="1" x14ac:dyDescent="0.2">
      <c r="B513" s="77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</row>
    <row r="514" spans="2:25" ht="15.75" customHeight="1" x14ac:dyDescent="0.2">
      <c r="B514" s="77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</row>
    <row r="515" spans="2:25" ht="15.75" customHeight="1" x14ac:dyDescent="0.2">
      <c r="B515" s="77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</row>
    <row r="516" spans="2:25" ht="15.75" customHeight="1" x14ac:dyDescent="0.2">
      <c r="B516" s="77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</row>
    <row r="517" spans="2:25" ht="15.75" customHeight="1" x14ac:dyDescent="0.2">
      <c r="B517" s="77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</row>
    <row r="518" spans="2:25" ht="15.75" customHeight="1" x14ac:dyDescent="0.2">
      <c r="B518" s="77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</row>
    <row r="519" spans="2:25" ht="15.75" customHeight="1" x14ac:dyDescent="0.2">
      <c r="B519" s="77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</row>
    <row r="520" spans="2:25" ht="15.75" customHeight="1" x14ac:dyDescent="0.2">
      <c r="B520" s="77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</row>
    <row r="521" spans="2:25" ht="15.75" customHeight="1" x14ac:dyDescent="0.2">
      <c r="B521" s="77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</row>
    <row r="522" spans="2:25" ht="15.75" customHeight="1" x14ac:dyDescent="0.2">
      <c r="B522" s="77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</row>
    <row r="523" spans="2:25" ht="15.75" customHeight="1" x14ac:dyDescent="0.2">
      <c r="B523" s="77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</row>
    <row r="524" spans="2:25" ht="15.75" customHeight="1" x14ac:dyDescent="0.2">
      <c r="B524" s="77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</row>
    <row r="525" spans="2:25" ht="15.75" customHeight="1" x14ac:dyDescent="0.2">
      <c r="B525" s="77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</row>
    <row r="526" spans="2:25" ht="15.75" customHeight="1" x14ac:dyDescent="0.2">
      <c r="B526" s="77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</row>
    <row r="527" spans="2:25" ht="15.75" customHeight="1" x14ac:dyDescent="0.2">
      <c r="B527" s="77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</row>
    <row r="528" spans="2:25" ht="15.75" customHeight="1" x14ac:dyDescent="0.2">
      <c r="B528" s="77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</row>
    <row r="529" spans="2:25" ht="15.75" customHeight="1" x14ac:dyDescent="0.2">
      <c r="B529" s="77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</row>
    <row r="530" spans="2:25" ht="15.75" customHeight="1" x14ac:dyDescent="0.2">
      <c r="B530" s="77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</row>
    <row r="531" spans="2:25" ht="15.75" customHeight="1" x14ac:dyDescent="0.2">
      <c r="B531" s="77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</row>
    <row r="532" spans="2:25" ht="15.75" customHeight="1" x14ac:dyDescent="0.2">
      <c r="B532" s="77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</row>
    <row r="533" spans="2:25" ht="15.75" customHeight="1" x14ac:dyDescent="0.2">
      <c r="B533" s="77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</row>
    <row r="534" spans="2:25" ht="15.75" customHeight="1" x14ac:dyDescent="0.2">
      <c r="B534" s="77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</row>
    <row r="535" spans="2:25" ht="15.75" customHeight="1" x14ac:dyDescent="0.2">
      <c r="B535" s="77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</row>
    <row r="536" spans="2:25" ht="15.75" customHeight="1" x14ac:dyDescent="0.2">
      <c r="B536" s="77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</row>
    <row r="537" spans="2:25" ht="15.75" customHeight="1" x14ac:dyDescent="0.2">
      <c r="B537" s="77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</row>
    <row r="538" spans="2:25" ht="15.75" customHeight="1" x14ac:dyDescent="0.2">
      <c r="B538" s="77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</row>
    <row r="539" spans="2:25" ht="15.75" customHeight="1" x14ac:dyDescent="0.2">
      <c r="B539" s="77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</row>
    <row r="540" spans="2:25" ht="15.75" customHeight="1" x14ac:dyDescent="0.2">
      <c r="B540" s="77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</row>
    <row r="541" spans="2:25" ht="15.75" customHeight="1" x14ac:dyDescent="0.2">
      <c r="B541" s="77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</row>
    <row r="542" spans="2:25" ht="15.75" customHeight="1" x14ac:dyDescent="0.2">
      <c r="B542" s="77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</row>
    <row r="543" spans="2:25" ht="15.75" customHeight="1" x14ac:dyDescent="0.2">
      <c r="B543" s="77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</row>
    <row r="544" spans="2:25" ht="15.75" customHeight="1" x14ac:dyDescent="0.2">
      <c r="B544" s="77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</row>
    <row r="545" spans="2:25" ht="15.75" customHeight="1" x14ac:dyDescent="0.2">
      <c r="B545" s="77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</row>
    <row r="546" spans="2:25" ht="15.75" customHeight="1" x14ac:dyDescent="0.2">
      <c r="B546" s="77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</row>
    <row r="547" spans="2:25" ht="15.75" customHeight="1" x14ac:dyDescent="0.2">
      <c r="B547" s="77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</row>
    <row r="548" spans="2:25" ht="15.75" customHeight="1" x14ac:dyDescent="0.2">
      <c r="B548" s="77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</row>
    <row r="549" spans="2:25" ht="15.75" customHeight="1" x14ac:dyDescent="0.2">
      <c r="B549" s="77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</row>
    <row r="550" spans="2:25" ht="15.75" customHeight="1" x14ac:dyDescent="0.2">
      <c r="B550" s="77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</row>
    <row r="551" spans="2:25" ht="15.75" customHeight="1" x14ac:dyDescent="0.2">
      <c r="B551" s="77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</row>
    <row r="552" spans="2:25" ht="15.75" customHeight="1" x14ac:dyDescent="0.2">
      <c r="B552" s="77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</row>
    <row r="553" spans="2:25" ht="15.75" customHeight="1" x14ac:dyDescent="0.2">
      <c r="B553" s="77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</row>
    <row r="554" spans="2:25" ht="15.75" customHeight="1" x14ac:dyDescent="0.2">
      <c r="B554" s="77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</row>
    <row r="555" spans="2:25" ht="15.75" customHeight="1" x14ac:dyDescent="0.2">
      <c r="B555" s="77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</row>
    <row r="556" spans="2:25" ht="15.75" customHeight="1" x14ac:dyDescent="0.2">
      <c r="B556" s="77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</row>
    <row r="557" spans="2:25" ht="15.75" customHeight="1" x14ac:dyDescent="0.2">
      <c r="B557" s="77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</row>
    <row r="558" spans="2:25" ht="15.75" customHeight="1" x14ac:dyDescent="0.2">
      <c r="B558" s="77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</row>
    <row r="559" spans="2:25" ht="15.75" customHeight="1" x14ac:dyDescent="0.2">
      <c r="B559" s="77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</row>
    <row r="560" spans="2:25" ht="15.75" customHeight="1" x14ac:dyDescent="0.2">
      <c r="B560" s="77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</row>
    <row r="561" spans="2:25" ht="15.75" customHeight="1" x14ac:dyDescent="0.2">
      <c r="B561" s="77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</row>
    <row r="562" spans="2:25" ht="15.75" customHeight="1" x14ac:dyDescent="0.2">
      <c r="B562" s="77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</row>
    <row r="563" spans="2:25" ht="15.75" customHeight="1" x14ac:dyDescent="0.2">
      <c r="B563" s="77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</row>
    <row r="564" spans="2:25" ht="15.75" customHeight="1" x14ac:dyDescent="0.2">
      <c r="B564" s="77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</row>
    <row r="565" spans="2:25" ht="15.75" customHeight="1" x14ac:dyDescent="0.2">
      <c r="B565" s="77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</row>
    <row r="566" spans="2:25" ht="15.75" customHeight="1" x14ac:dyDescent="0.2">
      <c r="B566" s="77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</row>
    <row r="567" spans="2:25" ht="15.75" customHeight="1" x14ac:dyDescent="0.2">
      <c r="B567" s="77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</row>
    <row r="568" spans="2:25" ht="15.75" customHeight="1" x14ac:dyDescent="0.2">
      <c r="B568" s="77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</row>
    <row r="569" spans="2:25" ht="15.75" customHeight="1" x14ac:dyDescent="0.2">
      <c r="B569" s="77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</row>
    <row r="570" spans="2:25" ht="15.75" customHeight="1" x14ac:dyDescent="0.2">
      <c r="B570" s="77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</row>
    <row r="571" spans="2:25" ht="15.75" customHeight="1" x14ac:dyDescent="0.2">
      <c r="B571" s="77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</row>
    <row r="572" spans="2:25" ht="15.75" customHeight="1" x14ac:dyDescent="0.2">
      <c r="B572" s="77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</row>
    <row r="573" spans="2:25" ht="15.75" customHeight="1" x14ac:dyDescent="0.2">
      <c r="B573" s="77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</row>
    <row r="574" spans="2:25" ht="15.75" customHeight="1" x14ac:dyDescent="0.2">
      <c r="B574" s="77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</row>
    <row r="575" spans="2:25" ht="15.75" customHeight="1" x14ac:dyDescent="0.2">
      <c r="B575" s="77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</row>
    <row r="576" spans="2:25" ht="15.75" customHeight="1" x14ac:dyDescent="0.2">
      <c r="B576" s="77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</row>
    <row r="577" spans="2:25" ht="15.75" customHeight="1" x14ac:dyDescent="0.2">
      <c r="B577" s="77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</row>
    <row r="578" spans="2:25" ht="15.75" customHeight="1" x14ac:dyDescent="0.2">
      <c r="B578" s="77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</row>
    <row r="579" spans="2:25" ht="15.75" customHeight="1" x14ac:dyDescent="0.2">
      <c r="B579" s="77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</row>
    <row r="580" spans="2:25" ht="15.75" customHeight="1" x14ac:dyDescent="0.2">
      <c r="B580" s="77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</row>
    <row r="581" spans="2:25" ht="15.75" customHeight="1" x14ac:dyDescent="0.2">
      <c r="B581" s="77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</row>
    <row r="582" spans="2:25" ht="15.75" customHeight="1" x14ac:dyDescent="0.2">
      <c r="B582" s="77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</row>
    <row r="583" spans="2:25" ht="15.75" customHeight="1" x14ac:dyDescent="0.2">
      <c r="B583" s="77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</row>
    <row r="584" spans="2:25" ht="15.75" customHeight="1" x14ac:dyDescent="0.2">
      <c r="B584" s="77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</row>
    <row r="585" spans="2:25" ht="15.75" customHeight="1" x14ac:dyDescent="0.2">
      <c r="B585" s="77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</row>
    <row r="586" spans="2:25" ht="15.75" customHeight="1" x14ac:dyDescent="0.2">
      <c r="B586" s="77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</row>
    <row r="587" spans="2:25" ht="15.75" customHeight="1" x14ac:dyDescent="0.2">
      <c r="B587" s="77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</row>
    <row r="588" spans="2:25" ht="15.75" customHeight="1" x14ac:dyDescent="0.2">
      <c r="B588" s="77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</row>
    <row r="589" spans="2:25" ht="15.75" customHeight="1" x14ac:dyDescent="0.2">
      <c r="B589" s="77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</row>
    <row r="590" spans="2:25" ht="15.75" customHeight="1" x14ac:dyDescent="0.2">
      <c r="B590" s="77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</row>
    <row r="591" spans="2:25" ht="15.75" customHeight="1" x14ac:dyDescent="0.2">
      <c r="B591" s="77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</row>
    <row r="592" spans="2:25" ht="15.75" customHeight="1" x14ac:dyDescent="0.2">
      <c r="B592" s="77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</row>
    <row r="593" spans="2:25" ht="15.75" customHeight="1" x14ac:dyDescent="0.2">
      <c r="B593" s="77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</row>
    <row r="594" spans="2:25" ht="15.75" customHeight="1" x14ac:dyDescent="0.2">
      <c r="B594" s="77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</row>
    <row r="595" spans="2:25" ht="15.75" customHeight="1" x14ac:dyDescent="0.2">
      <c r="B595" s="77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</row>
    <row r="596" spans="2:25" ht="15.75" customHeight="1" x14ac:dyDescent="0.2">
      <c r="B596" s="77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</row>
    <row r="597" spans="2:25" ht="15.75" customHeight="1" x14ac:dyDescent="0.2">
      <c r="B597" s="77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</row>
    <row r="598" spans="2:25" ht="15.75" customHeight="1" x14ac:dyDescent="0.2">
      <c r="B598" s="77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</row>
    <row r="599" spans="2:25" ht="15.75" customHeight="1" x14ac:dyDescent="0.2">
      <c r="B599" s="77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</row>
    <row r="600" spans="2:25" ht="15.75" customHeight="1" x14ac:dyDescent="0.2"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</row>
    <row r="601" spans="2:25" ht="15.75" customHeight="1" x14ac:dyDescent="0.2">
      <c r="B601" s="77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</row>
    <row r="602" spans="2:25" ht="15.75" customHeight="1" x14ac:dyDescent="0.2">
      <c r="B602" s="77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</row>
    <row r="603" spans="2:25" ht="15.75" customHeight="1" x14ac:dyDescent="0.2">
      <c r="B603" s="77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</row>
    <row r="604" spans="2:25" ht="15.75" customHeight="1" x14ac:dyDescent="0.2">
      <c r="B604" s="77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</row>
    <row r="605" spans="2:25" ht="15.75" customHeight="1" x14ac:dyDescent="0.2">
      <c r="B605" s="77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</row>
    <row r="606" spans="2:25" ht="15.75" customHeight="1" x14ac:dyDescent="0.2">
      <c r="B606" s="77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</row>
    <row r="607" spans="2:25" ht="15.75" customHeight="1" x14ac:dyDescent="0.2">
      <c r="B607" s="77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</row>
    <row r="608" spans="2:25" ht="15.75" customHeight="1" x14ac:dyDescent="0.2">
      <c r="B608" s="77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</row>
    <row r="609" spans="2:25" ht="15.75" customHeight="1" x14ac:dyDescent="0.2">
      <c r="B609" s="77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</row>
    <row r="610" spans="2:25" ht="15.75" customHeight="1" x14ac:dyDescent="0.2">
      <c r="B610" s="77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</row>
    <row r="611" spans="2:25" ht="15.75" customHeight="1" x14ac:dyDescent="0.2">
      <c r="B611" s="77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</row>
    <row r="612" spans="2:25" ht="15.75" customHeight="1" x14ac:dyDescent="0.2">
      <c r="B612" s="77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</row>
    <row r="613" spans="2:25" ht="15.75" customHeight="1" x14ac:dyDescent="0.2">
      <c r="B613" s="77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</row>
    <row r="614" spans="2:25" ht="15.75" customHeight="1" x14ac:dyDescent="0.2">
      <c r="B614" s="77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</row>
    <row r="615" spans="2:25" ht="15.75" customHeight="1" x14ac:dyDescent="0.2">
      <c r="B615" s="77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</row>
    <row r="616" spans="2:25" ht="15.75" customHeight="1" x14ac:dyDescent="0.2">
      <c r="B616" s="77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</row>
    <row r="617" spans="2:25" ht="15.75" customHeight="1" x14ac:dyDescent="0.2">
      <c r="B617" s="77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</row>
    <row r="618" spans="2:25" ht="15.75" customHeight="1" x14ac:dyDescent="0.2">
      <c r="B618" s="77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</row>
    <row r="619" spans="2:25" ht="15.75" customHeight="1" x14ac:dyDescent="0.2">
      <c r="B619" s="77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</row>
    <row r="620" spans="2:25" ht="15.75" customHeight="1" x14ac:dyDescent="0.2">
      <c r="B620" s="77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</row>
    <row r="621" spans="2:25" ht="15.75" customHeight="1" x14ac:dyDescent="0.2">
      <c r="B621" s="77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</row>
    <row r="622" spans="2:25" ht="15.75" customHeight="1" x14ac:dyDescent="0.2">
      <c r="B622" s="77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</row>
    <row r="623" spans="2:25" ht="15.75" customHeight="1" x14ac:dyDescent="0.2">
      <c r="B623" s="77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</row>
    <row r="624" spans="2:25" ht="15.75" customHeight="1" x14ac:dyDescent="0.2">
      <c r="B624" s="77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</row>
    <row r="625" spans="2:25" ht="15.75" customHeight="1" x14ac:dyDescent="0.2">
      <c r="B625" s="77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</row>
    <row r="626" spans="2:25" ht="15.75" customHeight="1" x14ac:dyDescent="0.2">
      <c r="B626" s="77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</row>
    <row r="627" spans="2:25" ht="15.75" customHeight="1" x14ac:dyDescent="0.2">
      <c r="B627" s="77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</row>
    <row r="628" spans="2:25" ht="15.75" customHeight="1" x14ac:dyDescent="0.2">
      <c r="B628" s="77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</row>
    <row r="629" spans="2:25" ht="15.75" customHeight="1" x14ac:dyDescent="0.2">
      <c r="B629" s="77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</row>
    <row r="630" spans="2:25" ht="15.75" customHeight="1" x14ac:dyDescent="0.2">
      <c r="B630" s="77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</row>
    <row r="631" spans="2:25" ht="15.75" customHeight="1" x14ac:dyDescent="0.2">
      <c r="B631" s="77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</row>
    <row r="632" spans="2:25" ht="15.75" customHeight="1" x14ac:dyDescent="0.2">
      <c r="B632" s="77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</row>
    <row r="633" spans="2:25" ht="15.75" customHeight="1" x14ac:dyDescent="0.2">
      <c r="B633" s="77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</row>
    <row r="634" spans="2:25" ht="15.75" customHeight="1" x14ac:dyDescent="0.2">
      <c r="B634" s="77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</row>
    <row r="635" spans="2:25" ht="15.75" customHeight="1" x14ac:dyDescent="0.2">
      <c r="B635" s="77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</row>
    <row r="636" spans="2:25" ht="15.75" customHeight="1" x14ac:dyDescent="0.2">
      <c r="B636" s="77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</row>
    <row r="637" spans="2:25" ht="15.75" customHeight="1" x14ac:dyDescent="0.2">
      <c r="B637" s="77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</row>
    <row r="638" spans="2:25" ht="15.75" customHeight="1" x14ac:dyDescent="0.2">
      <c r="B638" s="77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</row>
    <row r="639" spans="2:25" ht="15.75" customHeight="1" x14ac:dyDescent="0.2">
      <c r="B639" s="77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</row>
    <row r="640" spans="2:25" ht="15.75" customHeight="1" x14ac:dyDescent="0.2">
      <c r="B640" s="77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</row>
    <row r="641" spans="2:25" ht="15.75" customHeight="1" x14ac:dyDescent="0.2">
      <c r="B641" s="77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</row>
    <row r="642" spans="2:25" ht="15.75" customHeight="1" x14ac:dyDescent="0.2">
      <c r="B642" s="77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</row>
    <row r="643" spans="2:25" ht="15.75" customHeight="1" x14ac:dyDescent="0.2">
      <c r="B643" s="77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</row>
    <row r="644" spans="2:25" ht="15.75" customHeight="1" x14ac:dyDescent="0.2">
      <c r="B644" s="77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</row>
    <row r="645" spans="2:25" ht="15.75" customHeight="1" x14ac:dyDescent="0.2">
      <c r="B645" s="77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</row>
    <row r="646" spans="2:25" ht="15.75" customHeight="1" x14ac:dyDescent="0.2">
      <c r="B646" s="77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</row>
    <row r="647" spans="2:25" ht="15.75" customHeight="1" x14ac:dyDescent="0.2">
      <c r="B647" s="77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</row>
    <row r="648" spans="2:25" ht="15.75" customHeight="1" x14ac:dyDescent="0.2">
      <c r="B648" s="77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</row>
    <row r="649" spans="2:25" ht="15.75" customHeight="1" x14ac:dyDescent="0.2">
      <c r="B649" s="77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</row>
    <row r="650" spans="2:25" ht="15.75" customHeight="1" x14ac:dyDescent="0.2">
      <c r="B650" s="77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</row>
    <row r="651" spans="2:25" ht="15.75" customHeight="1" x14ac:dyDescent="0.2">
      <c r="B651" s="77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</row>
    <row r="652" spans="2:25" ht="15.75" customHeight="1" x14ac:dyDescent="0.2">
      <c r="B652" s="77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</row>
    <row r="653" spans="2:25" ht="15.75" customHeight="1" x14ac:dyDescent="0.2">
      <c r="B653" s="77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</row>
    <row r="654" spans="2:25" ht="15.75" customHeight="1" x14ac:dyDescent="0.2">
      <c r="B654" s="77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</row>
    <row r="655" spans="2:25" ht="15.75" customHeight="1" x14ac:dyDescent="0.2">
      <c r="B655" s="77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</row>
    <row r="656" spans="2:25" ht="15.75" customHeight="1" x14ac:dyDescent="0.2">
      <c r="B656" s="77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</row>
    <row r="657" spans="2:25" ht="15.75" customHeight="1" x14ac:dyDescent="0.2">
      <c r="B657" s="77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</row>
    <row r="658" spans="2:25" ht="15.75" customHeight="1" x14ac:dyDescent="0.2">
      <c r="B658" s="77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</row>
    <row r="659" spans="2:25" ht="15.75" customHeight="1" x14ac:dyDescent="0.2">
      <c r="B659" s="77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</row>
    <row r="660" spans="2:25" ht="15.75" customHeight="1" x14ac:dyDescent="0.2">
      <c r="B660" s="77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</row>
    <row r="661" spans="2:25" ht="15.75" customHeight="1" x14ac:dyDescent="0.2">
      <c r="B661" s="77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</row>
    <row r="662" spans="2:25" ht="15.75" customHeight="1" x14ac:dyDescent="0.2">
      <c r="B662" s="77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</row>
    <row r="663" spans="2:25" ht="15.75" customHeight="1" x14ac:dyDescent="0.2">
      <c r="B663" s="77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</row>
    <row r="664" spans="2:25" ht="15.75" customHeight="1" x14ac:dyDescent="0.2">
      <c r="B664" s="77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</row>
    <row r="665" spans="2:25" ht="15.75" customHeight="1" x14ac:dyDescent="0.2">
      <c r="B665" s="77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</row>
    <row r="666" spans="2:25" ht="15.75" customHeight="1" x14ac:dyDescent="0.2">
      <c r="B666" s="77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</row>
    <row r="667" spans="2:25" ht="15.75" customHeight="1" x14ac:dyDescent="0.2">
      <c r="B667" s="77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</row>
    <row r="668" spans="2:25" ht="15.75" customHeight="1" x14ac:dyDescent="0.2">
      <c r="B668" s="77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</row>
    <row r="669" spans="2:25" ht="15.75" customHeight="1" x14ac:dyDescent="0.2">
      <c r="B669" s="77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</row>
    <row r="670" spans="2:25" ht="15.75" customHeight="1" x14ac:dyDescent="0.2">
      <c r="B670" s="77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</row>
    <row r="671" spans="2:25" ht="15.75" customHeight="1" x14ac:dyDescent="0.2">
      <c r="B671" s="77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</row>
    <row r="672" spans="2:25" ht="15.75" customHeight="1" x14ac:dyDescent="0.2">
      <c r="B672" s="77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</row>
    <row r="673" spans="2:25" ht="15.75" customHeight="1" x14ac:dyDescent="0.2">
      <c r="B673" s="77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</row>
    <row r="674" spans="2:25" ht="15.75" customHeight="1" x14ac:dyDescent="0.2">
      <c r="B674" s="77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</row>
    <row r="675" spans="2:25" ht="15.75" customHeight="1" x14ac:dyDescent="0.2">
      <c r="B675" s="77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</row>
    <row r="676" spans="2:25" ht="15.75" customHeight="1" x14ac:dyDescent="0.2">
      <c r="B676" s="77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</row>
    <row r="677" spans="2:25" ht="15.75" customHeight="1" x14ac:dyDescent="0.2">
      <c r="B677" s="77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</row>
    <row r="678" spans="2:25" ht="15.75" customHeight="1" x14ac:dyDescent="0.2">
      <c r="B678" s="77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</row>
    <row r="679" spans="2:25" ht="15.75" customHeight="1" x14ac:dyDescent="0.2">
      <c r="B679" s="77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</row>
    <row r="680" spans="2:25" ht="15.75" customHeight="1" x14ac:dyDescent="0.2">
      <c r="B680" s="77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</row>
    <row r="681" spans="2:25" ht="15.75" customHeight="1" x14ac:dyDescent="0.2">
      <c r="B681" s="77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</row>
    <row r="682" spans="2:25" ht="15.75" customHeight="1" x14ac:dyDescent="0.2">
      <c r="B682" s="77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</row>
    <row r="683" spans="2:25" ht="15.75" customHeight="1" x14ac:dyDescent="0.2">
      <c r="B683" s="77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</row>
    <row r="684" spans="2:25" ht="15.75" customHeight="1" x14ac:dyDescent="0.2">
      <c r="B684" s="77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</row>
    <row r="685" spans="2:25" ht="15.75" customHeight="1" x14ac:dyDescent="0.2">
      <c r="B685" s="77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</row>
    <row r="686" spans="2:25" ht="15.75" customHeight="1" x14ac:dyDescent="0.2">
      <c r="B686" s="77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</row>
    <row r="687" spans="2:25" ht="15.75" customHeight="1" x14ac:dyDescent="0.2">
      <c r="B687" s="77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</row>
    <row r="688" spans="2:25" ht="15.75" customHeight="1" x14ac:dyDescent="0.2">
      <c r="B688" s="77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</row>
    <row r="689" spans="2:25" ht="15.75" customHeight="1" x14ac:dyDescent="0.2">
      <c r="B689" s="77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</row>
    <row r="690" spans="2:25" ht="15.75" customHeight="1" x14ac:dyDescent="0.2">
      <c r="B690" s="77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</row>
    <row r="691" spans="2:25" ht="15.75" customHeight="1" x14ac:dyDescent="0.2">
      <c r="B691" s="77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</row>
    <row r="692" spans="2:25" ht="15.75" customHeight="1" x14ac:dyDescent="0.2">
      <c r="B692" s="77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</row>
    <row r="693" spans="2:25" ht="15.75" customHeight="1" x14ac:dyDescent="0.2">
      <c r="B693" s="77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</row>
    <row r="694" spans="2:25" ht="15.75" customHeight="1" x14ac:dyDescent="0.2">
      <c r="B694" s="77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</row>
    <row r="695" spans="2:25" ht="15.75" customHeight="1" x14ac:dyDescent="0.2">
      <c r="B695" s="77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</row>
    <row r="696" spans="2:25" ht="15.75" customHeight="1" x14ac:dyDescent="0.2">
      <c r="B696" s="77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</row>
    <row r="697" spans="2:25" ht="15.75" customHeight="1" x14ac:dyDescent="0.2">
      <c r="B697" s="77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</row>
    <row r="698" spans="2:25" ht="15.75" customHeight="1" x14ac:dyDescent="0.2"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</row>
    <row r="699" spans="2:25" ht="15.75" customHeight="1" x14ac:dyDescent="0.2">
      <c r="B699" s="77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</row>
    <row r="700" spans="2:25" ht="15.75" customHeight="1" x14ac:dyDescent="0.2">
      <c r="B700" s="77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</row>
    <row r="701" spans="2:25" ht="15.75" customHeight="1" x14ac:dyDescent="0.2">
      <c r="B701" s="77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</row>
    <row r="702" spans="2:25" ht="15.75" customHeight="1" x14ac:dyDescent="0.2">
      <c r="B702" s="77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</row>
    <row r="703" spans="2:25" ht="15.75" customHeight="1" x14ac:dyDescent="0.2">
      <c r="B703" s="77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</row>
    <row r="704" spans="2:25" ht="15.75" customHeight="1" x14ac:dyDescent="0.2">
      <c r="B704" s="77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</row>
    <row r="705" spans="2:25" ht="15.75" customHeight="1" x14ac:dyDescent="0.2">
      <c r="B705" s="77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</row>
    <row r="706" spans="2:25" ht="15.75" customHeight="1" x14ac:dyDescent="0.2">
      <c r="B706" s="77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</row>
    <row r="707" spans="2:25" ht="15.75" customHeight="1" x14ac:dyDescent="0.2">
      <c r="B707" s="77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</row>
    <row r="708" spans="2:25" ht="15.75" customHeight="1" x14ac:dyDescent="0.2">
      <c r="B708" s="77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</row>
    <row r="709" spans="2:25" ht="15.75" customHeight="1" x14ac:dyDescent="0.2">
      <c r="B709" s="77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</row>
    <row r="710" spans="2:25" ht="15.75" customHeight="1" x14ac:dyDescent="0.2">
      <c r="B710" s="77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</row>
    <row r="711" spans="2:25" ht="15.75" customHeight="1" x14ac:dyDescent="0.2">
      <c r="B711" s="77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</row>
    <row r="712" spans="2:25" ht="15.75" customHeight="1" x14ac:dyDescent="0.2">
      <c r="B712" s="77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</row>
    <row r="713" spans="2:25" ht="15.75" customHeight="1" x14ac:dyDescent="0.2">
      <c r="B713" s="77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</row>
    <row r="714" spans="2:25" ht="15.75" customHeight="1" x14ac:dyDescent="0.2">
      <c r="B714" s="77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</row>
    <row r="715" spans="2:25" ht="15.75" customHeight="1" x14ac:dyDescent="0.2">
      <c r="B715" s="77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</row>
    <row r="716" spans="2:25" ht="15.75" customHeight="1" x14ac:dyDescent="0.2">
      <c r="B716" s="77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</row>
    <row r="717" spans="2:25" ht="15.75" customHeight="1" x14ac:dyDescent="0.2">
      <c r="B717" s="77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</row>
    <row r="718" spans="2:25" ht="15.75" customHeight="1" x14ac:dyDescent="0.2">
      <c r="B718" s="77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</row>
    <row r="719" spans="2:25" ht="15.75" customHeight="1" x14ac:dyDescent="0.2">
      <c r="B719" s="77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</row>
    <row r="720" spans="2:25" ht="15.75" customHeight="1" x14ac:dyDescent="0.2">
      <c r="B720" s="77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</row>
    <row r="721" spans="2:25" ht="15.75" customHeight="1" x14ac:dyDescent="0.2">
      <c r="B721" s="77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</row>
    <row r="722" spans="2:25" ht="15.75" customHeight="1" x14ac:dyDescent="0.2">
      <c r="B722" s="77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</row>
    <row r="723" spans="2:25" ht="15.75" customHeight="1" x14ac:dyDescent="0.2">
      <c r="B723" s="77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</row>
    <row r="724" spans="2:25" ht="15.75" customHeight="1" x14ac:dyDescent="0.2">
      <c r="B724" s="77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</row>
    <row r="725" spans="2:25" ht="15.75" customHeight="1" x14ac:dyDescent="0.2">
      <c r="B725" s="77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</row>
    <row r="726" spans="2:25" ht="15.75" customHeight="1" x14ac:dyDescent="0.2">
      <c r="B726" s="77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</row>
    <row r="727" spans="2:25" ht="15.75" customHeight="1" x14ac:dyDescent="0.2">
      <c r="B727" s="77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</row>
    <row r="728" spans="2:25" ht="15.75" customHeight="1" x14ac:dyDescent="0.2">
      <c r="B728" s="77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</row>
    <row r="729" spans="2:25" ht="15.75" customHeight="1" x14ac:dyDescent="0.2">
      <c r="B729" s="77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</row>
    <row r="730" spans="2:25" ht="15.75" customHeight="1" x14ac:dyDescent="0.2">
      <c r="B730" s="77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</row>
    <row r="731" spans="2:25" ht="15.75" customHeight="1" x14ac:dyDescent="0.2">
      <c r="B731" s="77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</row>
    <row r="732" spans="2:25" ht="15.75" customHeight="1" x14ac:dyDescent="0.2">
      <c r="B732" s="77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</row>
    <row r="733" spans="2:25" ht="15.75" customHeight="1" x14ac:dyDescent="0.2">
      <c r="B733" s="77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</row>
    <row r="734" spans="2:25" ht="15.75" customHeight="1" x14ac:dyDescent="0.2">
      <c r="B734" s="77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</row>
    <row r="735" spans="2:25" ht="15.75" customHeight="1" x14ac:dyDescent="0.2">
      <c r="B735" s="77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</row>
    <row r="736" spans="2:25" ht="15.75" customHeight="1" x14ac:dyDescent="0.2">
      <c r="B736" s="77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</row>
    <row r="737" spans="2:25" ht="15.75" customHeight="1" x14ac:dyDescent="0.2">
      <c r="B737" s="77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</row>
    <row r="738" spans="2:25" ht="15.75" customHeight="1" x14ac:dyDescent="0.2">
      <c r="B738" s="77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</row>
    <row r="739" spans="2:25" ht="15.75" customHeight="1" x14ac:dyDescent="0.2">
      <c r="B739" s="77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</row>
    <row r="740" spans="2:25" ht="15.75" customHeight="1" x14ac:dyDescent="0.2">
      <c r="B740" s="77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</row>
    <row r="741" spans="2:25" ht="15.75" customHeight="1" x14ac:dyDescent="0.2">
      <c r="B741" s="77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</row>
    <row r="742" spans="2:25" ht="15.75" customHeight="1" x14ac:dyDescent="0.2">
      <c r="B742" s="77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</row>
    <row r="743" spans="2:25" ht="15.75" customHeight="1" x14ac:dyDescent="0.2">
      <c r="B743" s="77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</row>
    <row r="744" spans="2:25" ht="15.75" customHeight="1" x14ac:dyDescent="0.2">
      <c r="B744" s="77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</row>
    <row r="745" spans="2:25" ht="15.75" customHeight="1" x14ac:dyDescent="0.2">
      <c r="B745" s="77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</row>
    <row r="746" spans="2:25" ht="15.75" customHeight="1" x14ac:dyDescent="0.2">
      <c r="B746" s="77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</row>
    <row r="747" spans="2:25" ht="15.75" customHeight="1" x14ac:dyDescent="0.2">
      <c r="B747" s="77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</row>
    <row r="748" spans="2:25" ht="15.75" customHeight="1" x14ac:dyDescent="0.2">
      <c r="B748" s="77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</row>
    <row r="749" spans="2:25" ht="15.75" customHeight="1" x14ac:dyDescent="0.2">
      <c r="B749" s="77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</row>
    <row r="750" spans="2:25" ht="15.75" customHeight="1" x14ac:dyDescent="0.2">
      <c r="B750" s="77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</row>
    <row r="751" spans="2:25" ht="15.75" customHeight="1" x14ac:dyDescent="0.2">
      <c r="B751" s="77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</row>
    <row r="752" spans="2:25" ht="15.75" customHeight="1" x14ac:dyDescent="0.2">
      <c r="B752" s="77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</row>
    <row r="753" spans="2:25" ht="15.75" customHeight="1" x14ac:dyDescent="0.2">
      <c r="B753" s="77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</row>
    <row r="754" spans="2:25" ht="15.75" customHeight="1" x14ac:dyDescent="0.2">
      <c r="B754" s="77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</row>
    <row r="755" spans="2:25" ht="15.75" customHeight="1" x14ac:dyDescent="0.2">
      <c r="B755" s="77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</row>
    <row r="756" spans="2:25" ht="15.75" customHeight="1" x14ac:dyDescent="0.2">
      <c r="B756" s="77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</row>
    <row r="757" spans="2:25" ht="15.75" customHeight="1" x14ac:dyDescent="0.2">
      <c r="B757" s="77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</row>
    <row r="758" spans="2:25" ht="15.75" customHeight="1" x14ac:dyDescent="0.2">
      <c r="B758" s="77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</row>
    <row r="759" spans="2:25" ht="15.75" customHeight="1" x14ac:dyDescent="0.2">
      <c r="B759" s="77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</row>
    <row r="760" spans="2:25" ht="15.75" customHeight="1" x14ac:dyDescent="0.2">
      <c r="B760" s="77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</row>
    <row r="761" spans="2:25" ht="15.75" customHeight="1" x14ac:dyDescent="0.2">
      <c r="B761" s="77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</row>
    <row r="762" spans="2:25" ht="15.75" customHeight="1" x14ac:dyDescent="0.2">
      <c r="B762" s="77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</row>
    <row r="763" spans="2:25" ht="15.75" customHeight="1" x14ac:dyDescent="0.2">
      <c r="B763" s="77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</row>
    <row r="764" spans="2:25" ht="15.75" customHeight="1" x14ac:dyDescent="0.2">
      <c r="B764" s="77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</row>
    <row r="765" spans="2:25" ht="15.75" customHeight="1" x14ac:dyDescent="0.2">
      <c r="B765" s="77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</row>
    <row r="766" spans="2:25" ht="15.75" customHeight="1" x14ac:dyDescent="0.2">
      <c r="B766" s="77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</row>
    <row r="767" spans="2:25" ht="15.75" customHeight="1" x14ac:dyDescent="0.2">
      <c r="B767" s="77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</row>
    <row r="768" spans="2:25" ht="15.75" customHeight="1" x14ac:dyDescent="0.2">
      <c r="B768" s="77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</row>
    <row r="769" spans="2:25" ht="15.75" customHeight="1" x14ac:dyDescent="0.2">
      <c r="B769" s="77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</row>
    <row r="770" spans="2:25" ht="15.75" customHeight="1" x14ac:dyDescent="0.2">
      <c r="B770" s="77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</row>
    <row r="771" spans="2:25" ht="15.75" customHeight="1" x14ac:dyDescent="0.2">
      <c r="B771" s="77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</row>
    <row r="772" spans="2:25" ht="15.75" customHeight="1" x14ac:dyDescent="0.2">
      <c r="B772" s="77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</row>
    <row r="773" spans="2:25" ht="15.75" customHeight="1" x14ac:dyDescent="0.2">
      <c r="B773" s="77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</row>
    <row r="774" spans="2:25" ht="15.75" customHeight="1" x14ac:dyDescent="0.2">
      <c r="B774" s="77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</row>
    <row r="775" spans="2:25" ht="15.75" customHeight="1" x14ac:dyDescent="0.2">
      <c r="B775" s="77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</row>
    <row r="776" spans="2:25" ht="15.75" customHeight="1" x14ac:dyDescent="0.2">
      <c r="B776" s="77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</row>
    <row r="777" spans="2:25" ht="15.75" customHeight="1" x14ac:dyDescent="0.2">
      <c r="B777" s="77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</row>
    <row r="778" spans="2:25" ht="15.75" customHeight="1" x14ac:dyDescent="0.2">
      <c r="B778" s="77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</row>
    <row r="779" spans="2:25" ht="15.75" customHeight="1" x14ac:dyDescent="0.2">
      <c r="B779" s="77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</row>
    <row r="780" spans="2:25" ht="15.75" customHeight="1" x14ac:dyDescent="0.2">
      <c r="B780" s="77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</row>
    <row r="781" spans="2:25" ht="15.75" customHeight="1" x14ac:dyDescent="0.2">
      <c r="B781" s="77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</row>
    <row r="782" spans="2:25" ht="15.75" customHeight="1" x14ac:dyDescent="0.2">
      <c r="B782" s="77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</row>
    <row r="783" spans="2:25" ht="15.75" customHeight="1" x14ac:dyDescent="0.2">
      <c r="B783" s="77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</row>
    <row r="784" spans="2:25" ht="15.75" customHeight="1" x14ac:dyDescent="0.2">
      <c r="B784" s="77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</row>
    <row r="785" spans="2:25" ht="15.75" customHeight="1" x14ac:dyDescent="0.2">
      <c r="B785" s="77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</row>
    <row r="786" spans="2:25" ht="15.75" customHeight="1" x14ac:dyDescent="0.2">
      <c r="B786" s="77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</row>
    <row r="787" spans="2:25" ht="15.75" customHeight="1" x14ac:dyDescent="0.2">
      <c r="B787" s="77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</row>
    <row r="788" spans="2:25" ht="15.75" customHeight="1" x14ac:dyDescent="0.2">
      <c r="B788" s="77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</row>
    <row r="789" spans="2:25" ht="15.75" customHeight="1" x14ac:dyDescent="0.2">
      <c r="B789" s="77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</row>
    <row r="790" spans="2:25" ht="15.75" customHeight="1" x14ac:dyDescent="0.2">
      <c r="B790" s="77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</row>
    <row r="791" spans="2:25" ht="15.75" customHeight="1" x14ac:dyDescent="0.2">
      <c r="B791" s="77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</row>
    <row r="792" spans="2:25" ht="15.75" customHeight="1" x14ac:dyDescent="0.2">
      <c r="B792" s="77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</row>
    <row r="793" spans="2:25" ht="15.75" customHeight="1" x14ac:dyDescent="0.2">
      <c r="B793" s="77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</row>
    <row r="794" spans="2:25" ht="15.75" customHeight="1" x14ac:dyDescent="0.2">
      <c r="B794" s="77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</row>
    <row r="795" spans="2:25" ht="15.75" customHeight="1" x14ac:dyDescent="0.2">
      <c r="B795" s="77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</row>
    <row r="796" spans="2:25" ht="15.75" customHeight="1" x14ac:dyDescent="0.2"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</row>
    <row r="797" spans="2:25" ht="15.75" customHeight="1" x14ac:dyDescent="0.2">
      <c r="B797" s="77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</row>
    <row r="798" spans="2:25" ht="15.75" customHeight="1" x14ac:dyDescent="0.2">
      <c r="B798" s="77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</row>
    <row r="799" spans="2:25" ht="15.75" customHeight="1" x14ac:dyDescent="0.2">
      <c r="B799" s="77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</row>
    <row r="800" spans="2:25" ht="15.75" customHeight="1" x14ac:dyDescent="0.2">
      <c r="B800" s="77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</row>
    <row r="801" spans="2:25" ht="15.75" customHeight="1" x14ac:dyDescent="0.2">
      <c r="B801" s="77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</row>
    <row r="802" spans="2:25" ht="15.75" customHeight="1" x14ac:dyDescent="0.2">
      <c r="B802" s="77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</row>
    <row r="803" spans="2:25" ht="15.75" customHeight="1" x14ac:dyDescent="0.2">
      <c r="B803" s="77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</row>
    <row r="804" spans="2:25" ht="15.75" customHeight="1" x14ac:dyDescent="0.2">
      <c r="B804" s="77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</row>
    <row r="805" spans="2:25" ht="15.75" customHeight="1" x14ac:dyDescent="0.2">
      <c r="B805" s="77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</row>
    <row r="806" spans="2:25" ht="15.75" customHeight="1" x14ac:dyDescent="0.2">
      <c r="B806" s="77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</row>
    <row r="807" spans="2:25" ht="15.75" customHeight="1" x14ac:dyDescent="0.2">
      <c r="B807" s="77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</row>
    <row r="808" spans="2:25" ht="15.75" customHeight="1" x14ac:dyDescent="0.2">
      <c r="B808" s="77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</row>
    <row r="809" spans="2:25" ht="15.75" customHeight="1" x14ac:dyDescent="0.2">
      <c r="B809" s="77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</row>
    <row r="810" spans="2:25" ht="15.75" customHeight="1" x14ac:dyDescent="0.2">
      <c r="B810" s="77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</row>
    <row r="811" spans="2:25" ht="15.75" customHeight="1" x14ac:dyDescent="0.2">
      <c r="B811" s="77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</row>
    <row r="812" spans="2:25" ht="15.75" customHeight="1" x14ac:dyDescent="0.2">
      <c r="B812" s="77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</row>
    <row r="813" spans="2:25" ht="15.75" customHeight="1" x14ac:dyDescent="0.2">
      <c r="B813" s="77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</row>
    <row r="814" spans="2:25" ht="15.75" customHeight="1" x14ac:dyDescent="0.2">
      <c r="B814" s="77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</row>
    <row r="815" spans="2:25" ht="15.75" customHeight="1" x14ac:dyDescent="0.2">
      <c r="B815" s="77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</row>
    <row r="816" spans="2:25" ht="15.75" customHeight="1" x14ac:dyDescent="0.2">
      <c r="B816" s="77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</row>
    <row r="817" spans="2:25" ht="15.75" customHeight="1" x14ac:dyDescent="0.2">
      <c r="B817" s="77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</row>
    <row r="818" spans="2:25" ht="15.75" customHeight="1" x14ac:dyDescent="0.2">
      <c r="B818" s="77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</row>
    <row r="819" spans="2:25" ht="15.75" customHeight="1" x14ac:dyDescent="0.2">
      <c r="B819" s="77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</row>
    <row r="820" spans="2:25" ht="15.75" customHeight="1" x14ac:dyDescent="0.2">
      <c r="B820" s="77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</row>
    <row r="821" spans="2:25" ht="15.75" customHeight="1" x14ac:dyDescent="0.2">
      <c r="B821" s="77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</row>
    <row r="822" spans="2:25" ht="15.75" customHeight="1" x14ac:dyDescent="0.2">
      <c r="B822" s="77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</row>
    <row r="823" spans="2:25" ht="15.75" customHeight="1" x14ac:dyDescent="0.2">
      <c r="B823" s="77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</row>
    <row r="824" spans="2:25" ht="15.75" customHeight="1" x14ac:dyDescent="0.2">
      <c r="B824" s="77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</row>
    <row r="825" spans="2:25" ht="15.75" customHeight="1" x14ac:dyDescent="0.2">
      <c r="B825" s="77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</row>
    <row r="826" spans="2:25" ht="15.75" customHeight="1" x14ac:dyDescent="0.2">
      <c r="B826" s="77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</row>
    <row r="827" spans="2:25" ht="15.75" customHeight="1" x14ac:dyDescent="0.2">
      <c r="B827" s="77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</row>
    <row r="828" spans="2:25" ht="15.75" customHeight="1" x14ac:dyDescent="0.2">
      <c r="B828" s="77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</row>
    <row r="829" spans="2:25" ht="15.75" customHeight="1" x14ac:dyDescent="0.2">
      <c r="B829" s="77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</row>
    <row r="830" spans="2:25" ht="15.75" customHeight="1" x14ac:dyDescent="0.2">
      <c r="B830" s="77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</row>
    <row r="831" spans="2:25" ht="15.75" customHeight="1" x14ac:dyDescent="0.2">
      <c r="B831" s="77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</row>
    <row r="832" spans="2:25" ht="15.75" customHeight="1" x14ac:dyDescent="0.2">
      <c r="B832" s="77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</row>
    <row r="833" spans="2:25" ht="15.75" customHeight="1" x14ac:dyDescent="0.2">
      <c r="B833" s="77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</row>
    <row r="834" spans="2:25" ht="15.75" customHeight="1" x14ac:dyDescent="0.2">
      <c r="B834" s="77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</row>
    <row r="835" spans="2:25" ht="15.75" customHeight="1" x14ac:dyDescent="0.2">
      <c r="B835" s="77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</row>
    <row r="836" spans="2:25" ht="15.75" customHeight="1" x14ac:dyDescent="0.2">
      <c r="B836" s="77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</row>
    <row r="837" spans="2:25" ht="15.75" customHeight="1" x14ac:dyDescent="0.2">
      <c r="B837" s="77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</row>
    <row r="838" spans="2:25" ht="15.75" customHeight="1" x14ac:dyDescent="0.2">
      <c r="B838" s="77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</row>
    <row r="839" spans="2:25" ht="15.75" customHeight="1" x14ac:dyDescent="0.2">
      <c r="B839" s="77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</row>
    <row r="840" spans="2:25" ht="15.75" customHeight="1" x14ac:dyDescent="0.2">
      <c r="B840" s="77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</row>
    <row r="841" spans="2:25" ht="15.75" customHeight="1" x14ac:dyDescent="0.2">
      <c r="B841" s="77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</row>
    <row r="842" spans="2:25" ht="15.75" customHeight="1" x14ac:dyDescent="0.2">
      <c r="B842" s="77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</row>
    <row r="843" spans="2:25" ht="15.75" customHeight="1" x14ac:dyDescent="0.2">
      <c r="B843" s="77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</row>
    <row r="844" spans="2:25" ht="15.75" customHeight="1" x14ac:dyDescent="0.2">
      <c r="B844" s="77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</row>
    <row r="845" spans="2:25" ht="15.75" customHeight="1" x14ac:dyDescent="0.2">
      <c r="B845" s="77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</row>
    <row r="846" spans="2:25" ht="15.75" customHeight="1" x14ac:dyDescent="0.2">
      <c r="B846" s="77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</row>
    <row r="847" spans="2:25" ht="15.75" customHeight="1" x14ac:dyDescent="0.2">
      <c r="B847" s="77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</row>
    <row r="848" spans="2:25" ht="15.75" customHeight="1" x14ac:dyDescent="0.2">
      <c r="B848" s="77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</row>
    <row r="849" spans="2:25" ht="15.75" customHeight="1" x14ac:dyDescent="0.2">
      <c r="B849" s="77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</row>
    <row r="850" spans="2:25" ht="15.75" customHeight="1" x14ac:dyDescent="0.2">
      <c r="B850" s="77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</row>
    <row r="851" spans="2:25" ht="15.75" customHeight="1" x14ac:dyDescent="0.2">
      <c r="B851" s="77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</row>
    <row r="852" spans="2:25" ht="15.75" customHeight="1" x14ac:dyDescent="0.2">
      <c r="B852" s="77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</row>
    <row r="853" spans="2:25" ht="15.75" customHeight="1" x14ac:dyDescent="0.2">
      <c r="B853" s="77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</row>
    <row r="854" spans="2:25" ht="15.75" customHeight="1" x14ac:dyDescent="0.2">
      <c r="B854" s="77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</row>
    <row r="855" spans="2:25" ht="15.75" customHeight="1" x14ac:dyDescent="0.2">
      <c r="B855" s="77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</row>
    <row r="856" spans="2:25" ht="15.75" customHeight="1" x14ac:dyDescent="0.2">
      <c r="B856" s="77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</row>
    <row r="857" spans="2:25" ht="15.75" customHeight="1" x14ac:dyDescent="0.2">
      <c r="B857" s="77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</row>
    <row r="858" spans="2:25" ht="15.75" customHeight="1" x14ac:dyDescent="0.2">
      <c r="B858" s="77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</row>
    <row r="859" spans="2:25" ht="15.75" customHeight="1" x14ac:dyDescent="0.2">
      <c r="B859" s="77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</row>
    <row r="860" spans="2:25" ht="15.75" customHeight="1" x14ac:dyDescent="0.2">
      <c r="B860" s="77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</row>
    <row r="861" spans="2:25" ht="15.75" customHeight="1" x14ac:dyDescent="0.2">
      <c r="B861" s="77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</row>
    <row r="862" spans="2:25" ht="15.75" customHeight="1" x14ac:dyDescent="0.2">
      <c r="B862" s="77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</row>
    <row r="863" spans="2:25" ht="15.75" customHeight="1" x14ac:dyDescent="0.2">
      <c r="B863" s="77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</row>
    <row r="864" spans="2:25" ht="15.75" customHeight="1" x14ac:dyDescent="0.2">
      <c r="B864" s="77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</row>
    <row r="865" spans="2:25" ht="15.75" customHeight="1" x14ac:dyDescent="0.2">
      <c r="B865" s="77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</row>
    <row r="866" spans="2:25" ht="15.75" customHeight="1" x14ac:dyDescent="0.2">
      <c r="B866" s="77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</row>
    <row r="867" spans="2:25" ht="15.75" customHeight="1" x14ac:dyDescent="0.2">
      <c r="B867" s="77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</row>
    <row r="868" spans="2:25" ht="15.75" customHeight="1" x14ac:dyDescent="0.2">
      <c r="B868" s="77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</row>
    <row r="869" spans="2:25" ht="15.75" customHeight="1" x14ac:dyDescent="0.2">
      <c r="B869" s="77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</row>
    <row r="870" spans="2:25" ht="15.75" customHeight="1" x14ac:dyDescent="0.2">
      <c r="B870" s="77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</row>
    <row r="871" spans="2:25" ht="15.75" customHeight="1" x14ac:dyDescent="0.2">
      <c r="B871" s="77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</row>
    <row r="872" spans="2:25" ht="15.75" customHeight="1" x14ac:dyDescent="0.2">
      <c r="B872" s="77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</row>
    <row r="873" spans="2:25" ht="15.75" customHeight="1" x14ac:dyDescent="0.2">
      <c r="B873" s="77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</row>
    <row r="874" spans="2:25" ht="15.75" customHeight="1" x14ac:dyDescent="0.2">
      <c r="B874" s="77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</row>
    <row r="875" spans="2:25" ht="15.75" customHeight="1" x14ac:dyDescent="0.2">
      <c r="B875" s="77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</row>
    <row r="876" spans="2:25" ht="15.75" customHeight="1" x14ac:dyDescent="0.2">
      <c r="B876" s="77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</row>
    <row r="877" spans="2:25" ht="15.75" customHeight="1" x14ac:dyDescent="0.2">
      <c r="B877" s="77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</row>
    <row r="878" spans="2:25" ht="15.75" customHeight="1" x14ac:dyDescent="0.2">
      <c r="B878" s="77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</row>
    <row r="879" spans="2:25" ht="15.75" customHeight="1" x14ac:dyDescent="0.2">
      <c r="B879" s="77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</row>
    <row r="880" spans="2:25" ht="15.75" customHeight="1" x14ac:dyDescent="0.2">
      <c r="B880" s="77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</row>
    <row r="881" spans="2:25" ht="15.75" customHeight="1" x14ac:dyDescent="0.2">
      <c r="B881" s="77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</row>
    <row r="882" spans="2:25" ht="15.75" customHeight="1" x14ac:dyDescent="0.2">
      <c r="B882" s="77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</row>
    <row r="883" spans="2:25" ht="15.75" customHeight="1" x14ac:dyDescent="0.2">
      <c r="B883" s="77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</row>
    <row r="884" spans="2:25" ht="15.75" customHeight="1" x14ac:dyDescent="0.2">
      <c r="B884" s="77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</row>
    <row r="885" spans="2:25" ht="15.75" customHeight="1" x14ac:dyDescent="0.2">
      <c r="B885" s="77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</row>
    <row r="886" spans="2:25" ht="15.75" customHeight="1" x14ac:dyDescent="0.2">
      <c r="B886" s="77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</row>
    <row r="887" spans="2:25" ht="15.75" customHeight="1" x14ac:dyDescent="0.2">
      <c r="B887" s="77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</row>
    <row r="888" spans="2:25" ht="15.75" customHeight="1" x14ac:dyDescent="0.2">
      <c r="B888" s="77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</row>
    <row r="889" spans="2:25" ht="15.75" customHeight="1" x14ac:dyDescent="0.2">
      <c r="B889" s="77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</row>
    <row r="890" spans="2:25" ht="15.75" customHeight="1" x14ac:dyDescent="0.2">
      <c r="B890" s="77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</row>
    <row r="891" spans="2:25" ht="15.75" customHeight="1" x14ac:dyDescent="0.2">
      <c r="B891" s="77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</row>
    <row r="892" spans="2:25" ht="15.75" customHeight="1" x14ac:dyDescent="0.2">
      <c r="B892" s="77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</row>
    <row r="893" spans="2:25" ht="15.75" customHeight="1" x14ac:dyDescent="0.2">
      <c r="B893" s="77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</row>
    <row r="894" spans="2:25" ht="15.75" customHeight="1" x14ac:dyDescent="0.2"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</row>
    <row r="895" spans="2:25" ht="15.75" customHeight="1" x14ac:dyDescent="0.2">
      <c r="B895" s="77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</row>
    <row r="896" spans="2:25" ht="15.75" customHeight="1" x14ac:dyDescent="0.2">
      <c r="B896" s="77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</row>
    <row r="897" spans="2:25" ht="15.75" customHeight="1" x14ac:dyDescent="0.2">
      <c r="B897" s="77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</row>
    <row r="898" spans="2:25" ht="15.75" customHeight="1" x14ac:dyDescent="0.2">
      <c r="B898" s="77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</row>
    <row r="899" spans="2:25" ht="15.75" customHeight="1" x14ac:dyDescent="0.2">
      <c r="B899" s="77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</row>
    <row r="900" spans="2:25" ht="15.75" customHeight="1" x14ac:dyDescent="0.2">
      <c r="B900" s="77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</row>
    <row r="901" spans="2:25" ht="15.75" customHeight="1" x14ac:dyDescent="0.2">
      <c r="B901" s="77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</row>
    <row r="902" spans="2:25" ht="15.75" customHeight="1" x14ac:dyDescent="0.2">
      <c r="B902" s="77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</row>
    <row r="903" spans="2:25" ht="15.75" customHeight="1" x14ac:dyDescent="0.2">
      <c r="B903" s="77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</row>
    <row r="904" spans="2:25" ht="15.75" customHeight="1" x14ac:dyDescent="0.2">
      <c r="B904" s="77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</row>
    <row r="905" spans="2:25" ht="15.75" customHeight="1" x14ac:dyDescent="0.2">
      <c r="B905" s="77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</row>
    <row r="906" spans="2:25" ht="15.75" customHeight="1" x14ac:dyDescent="0.2">
      <c r="B906" s="77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</row>
    <row r="907" spans="2:25" ht="15.75" customHeight="1" x14ac:dyDescent="0.2">
      <c r="B907" s="77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</row>
    <row r="908" spans="2:25" ht="15.75" customHeight="1" x14ac:dyDescent="0.2">
      <c r="B908" s="77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</row>
    <row r="909" spans="2:25" ht="15.75" customHeight="1" x14ac:dyDescent="0.2">
      <c r="B909" s="77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</row>
    <row r="910" spans="2:25" ht="15.75" customHeight="1" x14ac:dyDescent="0.2">
      <c r="B910" s="77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</row>
    <row r="911" spans="2:25" ht="15.75" customHeight="1" x14ac:dyDescent="0.2">
      <c r="B911" s="77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</row>
    <row r="912" spans="2:25" ht="15.75" customHeight="1" x14ac:dyDescent="0.2">
      <c r="B912" s="77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</row>
    <row r="913" spans="2:25" ht="15.75" customHeight="1" x14ac:dyDescent="0.2">
      <c r="B913" s="77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</row>
    <row r="914" spans="2:25" ht="15.75" customHeight="1" x14ac:dyDescent="0.2">
      <c r="B914" s="77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</row>
    <row r="915" spans="2:25" ht="15.75" customHeight="1" x14ac:dyDescent="0.2">
      <c r="B915" s="77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</row>
    <row r="916" spans="2:25" ht="15.75" customHeight="1" x14ac:dyDescent="0.2">
      <c r="B916" s="77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</row>
    <row r="917" spans="2:25" ht="15.75" customHeight="1" x14ac:dyDescent="0.2">
      <c r="B917" s="77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</row>
    <row r="918" spans="2:25" ht="15.75" customHeight="1" x14ac:dyDescent="0.2">
      <c r="B918" s="77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</row>
    <row r="919" spans="2:25" ht="15.75" customHeight="1" x14ac:dyDescent="0.2">
      <c r="B919" s="77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</row>
    <row r="920" spans="2:25" ht="15.75" customHeight="1" x14ac:dyDescent="0.2">
      <c r="B920" s="77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</row>
    <row r="921" spans="2:25" ht="15.75" customHeight="1" x14ac:dyDescent="0.2">
      <c r="B921" s="77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</row>
    <row r="922" spans="2:25" ht="15.75" customHeight="1" x14ac:dyDescent="0.2">
      <c r="B922" s="77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</row>
    <row r="923" spans="2:25" ht="15.75" customHeight="1" x14ac:dyDescent="0.2">
      <c r="B923" s="77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</row>
    <row r="924" spans="2:25" ht="15.75" customHeight="1" x14ac:dyDescent="0.2">
      <c r="B924" s="77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</row>
    <row r="925" spans="2:25" ht="15.75" customHeight="1" x14ac:dyDescent="0.2">
      <c r="B925" s="77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</row>
    <row r="926" spans="2:25" ht="15.75" customHeight="1" x14ac:dyDescent="0.2">
      <c r="B926" s="77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</row>
    <row r="927" spans="2:25" ht="15.75" customHeight="1" x14ac:dyDescent="0.2">
      <c r="B927" s="77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</row>
    <row r="928" spans="2:25" ht="15.75" customHeight="1" x14ac:dyDescent="0.2">
      <c r="B928" s="77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</row>
    <row r="929" spans="2:25" ht="15.75" customHeight="1" x14ac:dyDescent="0.2">
      <c r="B929" s="77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</row>
    <row r="930" spans="2:25" ht="15.75" customHeight="1" x14ac:dyDescent="0.2">
      <c r="B930" s="77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</row>
    <row r="931" spans="2:25" ht="15.75" customHeight="1" x14ac:dyDescent="0.2">
      <c r="B931" s="77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</row>
    <row r="932" spans="2:25" ht="15.75" customHeight="1" x14ac:dyDescent="0.2">
      <c r="B932" s="77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</row>
    <row r="933" spans="2:25" ht="15.75" customHeight="1" x14ac:dyDescent="0.2">
      <c r="B933" s="77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</row>
    <row r="934" spans="2:25" ht="15.75" customHeight="1" x14ac:dyDescent="0.2">
      <c r="B934" s="77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</row>
    <row r="935" spans="2:25" ht="15.75" customHeight="1" x14ac:dyDescent="0.2">
      <c r="B935" s="77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</row>
    <row r="936" spans="2:25" ht="15.75" customHeight="1" x14ac:dyDescent="0.2">
      <c r="B936" s="77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</row>
    <row r="937" spans="2:25" ht="15.75" customHeight="1" x14ac:dyDescent="0.2">
      <c r="B937" s="77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</row>
    <row r="938" spans="2:25" ht="15.75" customHeight="1" x14ac:dyDescent="0.2">
      <c r="B938" s="77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</row>
    <row r="939" spans="2:25" ht="15.75" customHeight="1" x14ac:dyDescent="0.2">
      <c r="B939" s="77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</row>
    <row r="940" spans="2:25" ht="15.75" customHeight="1" x14ac:dyDescent="0.2">
      <c r="B940" s="77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</row>
    <row r="941" spans="2:25" ht="15.75" customHeight="1" x14ac:dyDescent="0.2">
      <c r="B941" s="77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</row>
    <row r="942" spans="2:25" ht="15.75" customHeight="1" x14ac:dyDescent="0.2">
      <c r="B942" s="77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</row>
    <row r="943" spans="2:25" ht="15.75" customHeight="1" x14ac:dyDescent="0.2">
      <c r="B943" s="77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</row>
    <row r="944" spans="2:25" ht="15.75" customHeight="1" x14ac:dyDescent="0.2">
      <c r="B944" s="77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</row>
    <row r="945" spans="2:25" ht="15.75" customHeight="1" x14ac:dyDescent="0.2">
      <c r="B945" s="77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</row>
    <row r="946" spans="2:25" ht="15.75" customHeight="1" x14ac:dyDescent="0.2">
      <c r="B946" s="77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</row>
    <row r="947" spans="2:25" ht="15.75" customHeight="1" x14ac:dyDescent="0.2">
      <c r="B947" s="77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</row>
    <row r="948" spans="2:25" ht="15.75" customHeight="1" x14ac:dyDescent="0.2">
      <c r="B948" s="77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</row>
    <row r="949" spans="2:25" ht="15.75" customHeight="1" x14ac:dyDescent="0.2">
      <c r="B949" s="77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</row>
    <row r="950" spans="2:25" ht="15.75" customHeight="1" x14ac:dyDescent="0.2">
      <c r="B950" s="77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</row>
    <row r="951" spans="2:25" ht="15.75" customHeight="1" x14ac:dyDescent="0.2">
      <c r="B951" s="77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</row>
    <row r="952" spans="2:25" ht="15.75" customHeight="1" x14ac:dyDescent="0.2">
      <c r="B952" s="77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</row>
    <row r="953" spans="2:25" ht="15.75" customHeight="1" x14ac:dyDescent="0.2">
      <c r="B953" s="77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</row>
    <row r="954" spans="2:25" ht="15.75" customHeight="1" x14ac:dyDescent="0.2">
      <c r="B954" s="77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</row>
    <row r="955" spans="2:25" ht="15.75" customHeight="1" x14ac:dyDescent="0.2">
      <c r="B955" s="77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</row>
    <row r="956" spans="2:25" ht="15.75" customHeight="1" x14ac:dyDescent="0.2">
      <c r="B956" s="77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</row>
    <row r="957" spans="2:25" ht="15.75" customHeight="1" x14ac:dyDescent="0.2">
      <c r="B957" s="77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</row>
    <row r="958" spans="2:25" ht="15.75" customHeight="1" x14ac:dyDescent="0.2">
      <c r="B958" s="77"/>
      <c r="C958" s="77"/>
      <c r="D958" s="77"/>
      <c r="E958" s="77"/>
      <c r="F958" s="77"/>
      <c r="G958" s="77"/>
      <c r="H958" s="77"/>
      <c r="I958" s="77"/>
      <c r="J958" s="77"/>
      <c r="K958" s="77"/>
      <c r="L958" s="77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</row>
    <row r="959" spans="2:25" ht="15.75" customHeight="1" x14ac:dyDescent="0.2">
      <c r="B959" s="77"/>
      <c r="C959" s="77"/>
      <c r="D959" s="77"/>
      <c r="E959" s="77"/>
      <c r="F959" s="77"/>
      <c r="G959" s="77"/>
      <c r="H959" s="77"/>
      <c r="I959" s="77"/>
      <c r="J959" s="77"/>
      <c r="K959" s="77"/>
      <c r="L959" s="77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</row>
    <row r="960" spans="2:25" ht="15.75" customHeight="1" x14ac:dyDescent="0.2">
      <c r="B960" s="77"/>
      <c r="C960" s="77"/>
      <c r="D960" s="77"/>
      <c r="E960" s="77"/>
      <c r="F960" s="77"/>
      <c r="G960" s="77"/>
      <c r="H960" s="77"/>
      <c r="I960" s="77"/>
      <c r="J960" s="77"/>
      <c r="K960" s="77"/>
      <c r="L960" s="77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</row>
    <row r="961" spans="2:25" ht="15.75" customHeight="1" x14ac:dyDescent="0.2">
      <c r="B961" s="77"/>
      <c r="C961" s="77"/>
      <c r="D961" s="77"/>
      <c r="E961" s="77"/>
      <c r="F961" s="77"/>
      <c r="G961" s="77"/>
      <c r="H961" s="77"/>
      <c r="I961" s="77"/>
      <c r="J961" s="77"/>
      <c r="K961" s="77"/>
      <c r="L961" s="77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</row>
    <row r="962" spans="2:25" ht="15.75" customHeight="1" x14ac:dyDescent="0.2">
      <c r="B962" s="77"/>
      <c r="C962" s="77"/>
      <c r="D962" s="77"/>
      <c r="E962" s="77"/>
      <c r="F962" s="77"/>
      <c r="G962" s="77"/>
      <c r="H962" s="77"/>
      <c r="I962" s="77"/>
      <c r="J962" s="77"/>
      <c r="K962" s="77"/>
      <c r="L962" s="77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</row>
    <row r="963" spans="2:25" ht="15.75" customHeight="1" x14ac:dyDescent="0.2">
      <c r="B963" s="77"/>
      <c r="C963" s="77"/>
      <c r="D963" s="77"/>
      <c r="E963" s="77"/>
      <c r="F963" s="77"/>
      <c r="G963" s="77"/>
      <c r="H963" s="77"/>
      <c r="I963" s="77"/>
      <c r="J963" s="77"/>
      <c r="K963" s="77"/>
      <c r="L963" s="77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</row>
    <row r="964" spans="2:25" ht="15.75" customHeight="1" x14ac:dyDescent="0.2">
      <c r="B964" s="77"/>
      <c r="C964" s="77"/>
      <c r="D964" s="77"/>
      <c r="E964" s="77"/>
      <c r="F964" s="77"/>
      <c r="G964" s="77"/>
      <c r="H964" s="77"/>
      <c r="I964" s="77"/>
      <c r="J964" s="77"/>
      <c r="K964" s="77"/>
      <c r="L964" s="77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</row>
    <row r="965" spans="2:25" ht="15.75" customHeight="1" x14ac:dyDescent="0.2">
      <c r="B965" s="77"/>
      <c r="C965" s="77"/>
      <c r="D965" s="77"/>
      <c r="E965" s="77"/>
      <c r="F965" s="77"/>
      <c r="G965" s="77"/>
      <c r="H965" s="77"/>
      <c r="I965" s="77"/>
      <c r="J965" s="77"/>
      <c r="K965" s="77"/>
      <c r="L965" s="77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</row>
    <row r="966" spans="2:25" ht="15.75" customHeight="1" x14ac:dyDescent="0.2">
      <c r="B966" s="77"/>
      <c r="C966" s="77"/>
      <c r="D966" s="77"/>
      <c r="E966" s="77"/>
      <c r="F966" s="77"/>
      <c r="G966" s="77"/>
      <c r="H966" s="77"/>
      <c r="I966" s="77"/>
      <c r="J966" s="77"/>
      <c r="K966" s="77"/>
      <c r="L966" s="77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</row>
    <row r="967" spans="2:25" ht="15.75" customHeight="1" x14ac:dyDescent="0.2">
      <c r="B967" s="77"/>
      <c r="C967" s="77"/>
      <c r="D967" s="77"/>
      <c r="E967" s="77"/>
      <c r="F967" s="77"/>
      <c r="G967" s="77"/>
      <c r="H967" s="77"/>
      <c r="I967" s="77"/>
      <c r="J967" s="77"/>
      <c r="K967" s="77"/>
      <c r="L967" s="77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</row>
    <row r="968" spans="2:25" ht="15.75" customHeight="1" x14ac:dyDescent="0.2">
      <c r="B968" s="77"/>
      <c r="C968" s="77"/>
      <c r="D968" s="77"/>
      <c r="E968" s="77"/>
      <c r="F968" s="77"/>
      <c r="G968" s="77"/>
      <c r="H968" s="77"/>
      <c r="I968" s="77"/>
      <c r="J968" s="77"/>
      <c r="K968" s="77"/>
      <c r="L968" s="77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</row>
    <row r="969" spans="2:25" ht="15.75" customHeight="1" x14ac:dyDescent="0.2">
      <c r="B969" s="77"/>
      <c r="C969" s="77"/>
      <c r="D969" s="77"/>
      <c r="E969" s="77"/>
      <c r="F969" s="77"/>
      <c r="G969" s="77"/>
      <c r="H969" s="77"/>
      <c r="I969" s="77"/>
      <c r="J969" s="77"/>
      <c r="K969" s="77"/>
      <c r="L969" s="77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</row>
    <row r="970" spans="2:25" ht="15.75" customHeight="1" x14ac:dyDescent="0.2">
      <c r="B970" s="77"/>
      <c r="C970" s="77"/>
      <c r="D970" s="77"/>
      <c r="E970" s="77"/>
      <c r="F970" s="77"/>
      <c r="G970" s="77"/>
      <c r="H970" s="77"/>
      <c r="I970" s="77"/>
      <c r="J970" s="77"/>
      <c r="K970" s="77"/>
      <c r="L970" s="77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</row>
    <row r="971" spans="2:25" ht="15.75" customHeight="1" x14ac:dyDescent="0.2">
      <c r="B971" s="77"/>
      <c r="C971" s="77"/>
      <c r="D971" s="77"/>
      <c r="E971" s="77"/>
      <c r="F971" s="77"/>
      <c r="G971" s="77"/>
      <c r="H971" s="77"/>
      <c r="I971" s="77"/>
      <c r="J971" s="77"/>
      <c r="K971" s="77"/>
      <c r="L971" s="77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</row>
    <row r="972" spans="2:25" ht="15.75" customHeight="1" x14ac:dyDescent="0.2">
      <c r="B972" s="77"/>
      <c r="C972" s="77"/>
      <c r="D972" s="77"/>
      <c r="E972" s="77"/>
      <c r="F972" s="77"/>
      <c r="G972" s="77"/>
      <c r="H972" s="77"/>
      <c r="I972" s="77"/>
      <c r="J972" s="77"/>
      <c r="K972" s="77"/>
      <c r="L972" s="77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</row>
    <row r="973" spans="2:25" ht="15.75" customHeight="1" x14ac:dyDescent="0.2">
      <c r="B973" s="77"/>
      <c r="C973" s="77"/>
      <c r="D973" s="77"/>
      <c r="E973" s="77"/>
      <c r="F973" s="77"/>
      <c r="G973" s="77"/>
      <c r="H973" s="77"/>
      <c r="I973" s="77"/>
      <c r="J973" s="77"/>
      <c r="K973" s="77"/>
      <c r="L973" s="77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</row>
    <row r="974" spans="2:25" ht="15.75" customHeight="1" x14ac:dyDescent="0.2">
      <c r="B974" s="77"/>
      <c r="C974" s="77"/>
      <c r="D974" s="77"/>
      <c r="E974" s="77"/>
      <c r="F974" s="77"/>
      <c r="G974" s="77"/>
      <c r="H974" s="77"/>
      <c r="I974" s="77"/>
      <c r="J974" s="77"/>
      <c r="K974" s="77"/>
      <c r="L974" s="77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</row>
    <row r="975" spans="2:25" ht="15.75" customHeight="1" x14ac:dyDescent="0.2">
      <c r="B975" s="77"/>
      <c r="C975" s="77"/>
      <c r="D975" s="77"/>
      <c r="E975" s="77"/>
      <c r="F975" s="77"/>
      <c r="G975" s="77"/>
      <c r="H975" s="77"/>
      <c r="I975" s="77"/>
      <c r="J975" s="77"/>
      <c r="K975" s="77"/>
      <c r="L975" s="77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</row>
    <row r="976" spans="2:25" ht="15.75" customHeight="1" x14ac:dyDescent="0.2">
      <c r="B976" s="77"/>
      <c r="C976" s="77"/>
      <c r="D976" s="77"/>
      <c r="E976" s="77"/>
      <c r="F976" s="77"/>
      <c r="G976" s="77"/>
      <c r="H976" s="77"/>
      <c r="I976" s="77"/>
      <c r="J976" s="77"/>
      <c r="K976" s="77"/>
      <c r="L976" s="77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</row>
    <row r="977" spans="2:25" ht="15.75" customHeight="1" x14ac:dyDescent="0.2">
      <c r="B977" s="77"/>
      <c r="C977" s="77"/>
      <c r="D977" s="77"/>
      <c r="E977" s="77"/>
      <c r="F977" s="77"/>
      <c r="G977" s="77"/>
      <c r="H977" s="77"/>
      <c r="I977" s="77"/>
      <c r="J977" s="77"/>
      <c r="K977" s="77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</row>
    <row r="978" spans="2:25" ht="15.75" customHeight="1" x14ac:dyDescent="0.2">
      <c r="B978" s="77"/>
      <c r="C978" s="77"/>
      <c r="D978" s="77"/>
      <c r="E978" s="77"/>
      <c r="F978" s="77"/>
      <c r="G978" s="77"/>
      <c r="H978" s="77"/>
      <c r="I978" s="77"/>
      <c r="J978" s="77"/>
      <c r="K978" s="77"/>
      <c r="L978" s="77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</row>
    <row r="979" spans="2:25" ht="15.75" customHeight="1" x14ac:dyDescent="0.2">
      <c r="B979" s="77"/>
      <c r="C979" s="77"/>
      <c r="D979" s="77"/>
      <c r="E979" s="77"/>
      <c r="F979" s="77"/>
      <c r="G979" s="77"/>
      <c r="H979" s="77"/>
      <c r="I979" s="77"/>
      <c r="J979" s="77"/>
      <c r="K979" s="77"/>
      <c r="L979" s="77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</row>
    <row r="980" spans="2:25" ht="15.75" customHeight="1" x14ac:dyDescent="0.2">
      <c r="B980" s="77"/>
      <c r="C980" s="77"/>
      <c r="D980" s="77"/>
      <c r="E980" s="77"/>
      <c r="F980" s="77"/>
      <c r="G980" s="77"/>
      <c r="H980" s="77"/>
      <c r="I980" s="77"/>
      <c r="J980" s="77"/>
      <c r="K980" s="77"/>
      <c r="L980" s="77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</row>
    <row r="981" spans="2:25" ht="15.75" customHeight="1" x14ac:dyDescent="0.2">
      <c r="B981" s="77"/>
      <c r="C981" s="77"/>
      <c r="D981" s="77"/>
      <c r="E981" s="77"/>
      <c r="F981" s="77"/>
      <c r="G981" s="77"/>
      <c r="H981" s="77"/>
      <c r="I981" s="77"/>
      <c r="J981" s="77"/>
      <c r="K981" s="77"/>
      <c r="L981" s="77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</row>
    <row r="982" spans="2:25" ht="15.75" customHeight="1" x14ac:dyDescent="0.2">
      <c r="B982" s="77"/>
      <c r="C982" s="77"/>
      <c r="D982" s="77"/>
      <c r="E982" s="77"/>
      <c r="F982" s="77"/>
      <c r="G982" s="77"/>
      <c r="H982" s="77"/>
      <c r="I982" s="77"/>
      <c r="J982" s="77"/>
      <c r="K982" s="77"/>
      <c r="L982" s="77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</row>
    <row r="983" spans="2:25" ht="15.75" customHeight="1" x14ac:dyDescent="0.2">
      <c r="B983" s="77"/>
      <c r="C983" s="77"/>
      <c r="D983" s="77"/>
      <c r="E983" s="77"/>
      <c r="F983" s="77"/>
      <c r="G983" s="77"/>
      <c r="H983" s="77"/>
      <c r="I983" s="77"/>
      <c r="J983" s="77"/>
      <c r="K983" s="77"/>
      <c r="L983" s="77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</row>
    <row r="984" spans="2:25" ht="15.75" customHeight="1" x14ac:dyDescent="0.2">
      <c r="B984" s="77"/>
      <c r="C984" s="77"/>
      <c r="D984" s="77"/>
      <c r="E984" s="77"/>
      <c r="F984" s="77"/>
      <c r="G984" s="77"/>
      <c r="H984" s="77"/>
      <c r="I984" s="77"/>
      <c r="J984" s="77"/>
      <c r="K984" s="77"/>
      <c r="L984" s="77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</row>
    <row r="985" spans="2:25" ht="15.75" customHeight="1" x14ac:dyDescent="0.2">
      <c r="B985" s="77"/>
      <c r="C985" s="77"/>
      <c r="D985" s="77"/>
      <c r="E985" s="77"/>
      <c r="F985" s="77"/>
      <c r="G985" s="77"/>
      <c r="H985" s="77"/>
      <c r="I985" s="77"/>
      <c r="J985" s="77"/>
      <c r="K985" s="77"/>
      <c r="L985" s="77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</row>
    <row r="986" spans="2:25" ht="15.75" customHeight="1" x14ac:dyDescent="0.2">
      <c r="B986" s="77"/>
      <c r="C986" s="77"/>
      <c r="D986" s="77"/>
      <c r="E986" s="77"/>
      <c r="F986" s="77"/>
      <c r="G986" s="77"/>
      <c r="H986" s="77"/>
      <c r="I986" s="77"/>
      <c r="J986" s="77"/>
      <c r="K986" s="77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</row>
    <row r="987" spans="2:25" ht="15.75" customHeight="1" x14ac:dyDescent="0.2">
      <c r="B987" s="77"/>
      <c r="C987" s="77"/>
      <c r="D987" s="77"/>
      <c r="E987" s="77"/>
      <c r="F987" s="77"/>
      <c r="G987" s="77"/>
      <c r="H987" s="77"/>
      <c r="I987" s="77"/>
      <c r="J987" s="77"/>
      <c r="K987" s="77"/>
      <c r="L987" s="77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</row>
    <row r="988" spans="2:25" ht="15.75" customHeight="1" x14ac:dyDescent="0.2">
      <c r="B988" s="77"/>
      <c r="C988" s="77"/>
      <c r="D988" s="77"/>
      <c r="E988" s="77"/>
      <c r="F988" s="77"/>
      <c r="G988" s="77"/>
      <c r="H988" s="77"/>
      <c r="I988" s="77"/>
      <c r="J988" s="77"/>
      <c r="K988" s="77"/>
      <c r="L988" s="77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</row>
    <row r="989" spans="2:25" ht="15.75" customHeight="1" x14ac:dyDescent="0.2">
      <c r="B989" s="77"/>
      <c r="C989" s="77"/>
      <c r="D989" s="77"/>
      <c r="E989" s="77"/>
      <c r="F989" s="77"/>
      <c r="G989" s="77"/>
      <c r="H989" s="77"/>
      <c r="I989" s="77"/>
      <c r="J989" s="77"/>
      <c r="K989" s="77"/>
      <c r="L989" s="77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</row>
    <row r="990" spans="2:25" ht="15.75" customHeight="1" x14ac:dyDescent="0.2">
      <c r="B990" s="77"/>
      <c r="C990" s="77"/>
      <c r="D990" s="77"/>
      <c r="E990" s="77"/>
      <c r="F990" s="77"/>
      <c r="G990" s="77"/>
      <c r="H990" s="77"/>
      <c r="I990" s="77"/>
      <c r="J990" s="77"/>
      <c r="K990" s="77"/>
      <c r="L990" s="77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</row>
    <row r="991" spans="2:25" ht="15.75" customHeight="1" x14ac:dyDescent="0.2">
      <c r="B991" s="77"/>
      <c r="C991" s="77"/>
      <c r="D991" s="77"/>
      <c r="E991" s="77"/>
      <c r="F991" s="77"/>
      <c r="G991" s="77"/>
      <c r="H991" s="77"/>
      <c r="I991" s="77"/>
      <c r="J991" s="77"/>
      <c r="K991" s="77"/>
      <c r="L991" s="77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</row>
    <row r="992" spans="2:25" ht="15.75" customHeight="1" x14ac:dyDescent="0.2">
      <c r="B992" s="77"/>
      <c r="C992" s="77"/>
      <c r="D992" s="77"/>
      <c r="E992" s="77"/>
      <c r="F992" s="77"/>
      <c r="G992" s="77"/>
      <c r="H992" s="77"/>
      <c r="I992" s="77"/>
      <c r="J992" s="77"/>
      <c r="K992" s="77"/>
      <c r="L992" s="77"/>
      <c r="M992" s="77"/>
      <c r="N992" s="77"/>
      <c r="O992" s="77"/>
      <c r="P992" s="77"/>
      <c r="Q992" s="77"/>
      <c r="R992" s="77"/>
      <c r="S992" s="77"/>
      <c r="T992" s="77"/>
      <c r="U992" s="77"/>
      <c r="V992" s="77"/>
      <c r="W992" s="77"/>
      <c r="X992" s="77"/>
      <c r="Y992" s="77"/>
    </row>
    <row r="993" spans="2:25" ht="15.75" customHeight="1" x14ac:dyDescent="0.2">
      <c r="B993" s="77"/>
      <c r="C993" s="77"/>
      <c r="D993" s="77"/>
      <c r="E993" s="77"/>
      <c r="F993" s="77"/>
      <c r="G993" s="77"/>
      <c r="H993" s="77"/>
      <c r="I993" s="77"/>
      <c r="J993" s="77"/>
      <c r="K993" s="77"/>
      <c r="L993" s="77"/>
      <c r="M993" s="77"/>
      <c r="N993" s="77"/>
      <c r="O993" s="77"/>
      <c r="P993" s="77"/>
      <c r="Q993" s="77"/>
      <c r="R993" s="77"/>
      <c r="S993" s="77"/>
      <c r="T993" s="77"/>
      <c r="U993" s="77"/>
      <c r="V993" s="77"/>
      <c r="W993" s="77"/>
      <c r="X993" s="77"/>
      <c r="Y993" s="77"/>
    </row>
    <row r="994" spans="2:25" ht="15.75" customHeight="1" x14ac:dyDescent="0.2">
      <c r="B994" s="77"/>
      <c r="C994" s="77"/>
      <c r="D994" s="77"/>
      <c r="E994" s="77"/>
      <c r="F994" s="77"/>
      <c r="G994" s="77"/>
      <c r="H994" s="77"/>
      <c r="I994" s="77"/>
      <c r="J994" s="77"/>
      <c r="K994" s="77"/>
      <c r="L994" s="77"/>
      <c r="M994" s="77"/>
      <c r="N994" s="77"/>
      <c r="O994" s="77"/>
      <c r="P994" s="77"/>
      <c r="Q994" s="77"/>
      <c r="R994" s="77"/>
      <c r="S994" s="77"/>
      <c r="T994" s="77"/>
      <c r="U994" s="77"/>
      <c r="V994" s="77"/>
      <c r="W994" s="77"/>
      <c r="X994" s="77"/>
      <c r="Y994" s="77"/>
    </row>
    <row r="995" spans="2:25" ht="15.75" customHeight="1" x14ac:dyDescent="0.2">
      <c r="B995" s="77"/>
      <c r="C995" s="77"/>
      <c r="D995" s="77"/>
      <c r="E995" s="77"/>
      <c r="F995" s="77"/>
      <c r="G995" s="77"/>
      <c r="H995" s="77"/>
      <c r="I995" s="77"/>
      <c r="J995" s="77"/>
      <c r="K995" s="77"/>
      <c r="L995" s="77"/>
      <c r="M995" s="77"/>
      <c r="N995" s="77"/>
      <c r="O995" s="77"/>
      <c r="P995" s="77"/>
      <c r="Q995" s="77"/>
      <c r="R995" s="77"/>
      <c r="S995" s="77"/>
      <c r="T995" s="77"/>
      <c r="U995" s="77"/>
      <c r="V995" s="77"/>
      <c r="W995" s="77"/>
      <c r="X995" s="77"/>
      <c r="Y995" s="77"/>
    </row>
    <row r="996" spans="2:25" ht="15.75" customHeight="1" x14ac:dyDescent="0.2">
      <c r="B996" s="77"/>
      <c r="C996" s="77"/>
      <c r="D996" s="77"/>
      <c r="E996" s="77"/>
      <c r="F996" s="77"/>
      <c r="G996" s="77"/>
      <c r="H996" s="77"/>
      <c r="I996" s="77"/>
      <c r="J996" s="77"/>
      <c r="K996" s="77"/>
      <c r="L996" s="77"/>
      <c r="M996" s="77"/>
      <c r="N996" s="77"/>
      <c r="O996" s="77"/>
      <c r="P996" s="77"/>
      <c r="Q996" s="77"/>
      <c r="R996" s="77"/>
      <c r="S996" s="77"/>
      <c r="T996" s="77"/>
      <c r="U996" s="77"/>
      <c r="V996" s="77"/>
      <c r="W996" s="77"/>
      <c r="X996" s="77"/>
      <c r="Y996" s="77"/>
    </row>
    <row r="997" spans="2:25" ht="15.75" customHeight="1" x14ac:dyDescent="0.2">
      <c r="B997" s="77"/>
      <c r="C997" s="77"/>
      <c r="D997" s="77"/>
      <c r="E997" s="77"/>
      <c r="F997" s="77"/>
      <c r="G997" s="77"/>
      <c r="H997" s="77"/>
      <c r="I997" s="77"/>
      <c r="J997" s="77"/>
      <c r="K997" s="77"/>
      <c r="L997" s="77"/>
      <c r="M997" s="77"/>
      <c r="N997" s="77"/>
      <c r="O997" s="77"/>
      <c r="P997" s="77"/>
      <c r="Q997" s="77"/>
      <c r="R997" s="77"/>
      <c r="S997" s="77"/>
      <c r="T997" s="77"/>
      <c r="U997" s="77"/>
      <c r="V997" s="77"/>
      <c r="W997" s="77"/>
      <c r="X997" s="77"/>
      <c r="Y997" s="77"/>
    </row>
  </sheetData>
  <sheetProtection algorithmName="SHA-512" hashValue="NKKYH+PnfFORRMCzv7IZLddoLwtkQ5775frMnF6qu15wMjnotPmd0DB9231PXzTg3ktPQnHgN9k6yIbSuhLmrw==" saltValue="BUjTsC7cgn3VuY9V+55BPQ==" spinCount="100000" sheet="1" objects="1" scenarios="1" selectLockedCells="1"/>
  <mergeCells count="20">
    <mergeCell ref="F69:Y69"/>
    <mergeCell ref="F70:Y70"/>
    <mergeCell ref="G68:H68"/>
    <mergeCell ref="I68:K68"/>
    <mergeCell ref="L68:O68"/>
    <mergeCell ref="P68:S68"/>
    <mergeCell ref="T68:V68"/>
    <mergeCell ref="W68:Y68"/>
    <mergeCell ref="W67:Y67"/>
    <mergeCell ref="A1:E1"/>
    <mergeCell ref="F1:F2"/>
    <mergeCell ref="A2:B2"/>
    <mergeCell ref="A3:A24"/>
    <mergeCell ref="A25:A65"/>
    <mergeCell ref="E67:E68"/>
    <mergeCell ref="G67:H67"/>
    <mergeCell ref="I67:K67"/>
    <mergeCell ref="L67:O67"/>
    <mergeCell ref="P67:S67"/>
    <mergeCell ref="T67:V67"/>
  </mergeCells>
  <printOptions horizontalCentered="1"/>
  <pageMargins left="0.19685039370078741" right="0.19685039370078741" top="0.59055118110236227" bottom="0.39370078740157483" header="0" footer="0"/>
  <pageSetup paperSize="9" scale="78" orientation="landscape" r:id="rId1"/>
  <headerFooter>
    <oddHeader>&amp;R&amp;P/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FORMAÇÃO DE PREÇOS</vt:lpstr>
      <vt:lpstr>BDI COMPOSIÇÃO ANALITICA</vt:lpstr>
      <vt:lpstr>EVENTOGRAMA</vt:lpstr>
      <vt:lpstr>'FORMAÇÃO DE PREÇOS'!Area_de_impressao</vt:lpstr>
      <vt:lpstr>'FORMAÇÃO DE PREÇOS'!Titulos_de_impressao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MARIA CAROLINA</cp:lastModifiedBy>
  <cp:lastPrinted>2023-10-24T20:03:03Z</cp:lastPrinted>
  <dcterms:created xsi:type="dcterms:W3CDTF">2023-05-26T16:31:13Z</dcterms:created>
  <dcterms:modified xsi:type="dcterms:W3CDTF">2023-10-24T20:11:13Z</dcterms:modified>
</cp:coreProperties>
</file>